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9000" tabRatio="601" activeTab="7"/>
  </bookViews>
  <sheets>
    <sheet name="01" sheetId="1" r:id="rId1"/>
    <sheet name="02" sheetId="2" r:id="rId2"/>
    <sheet name="03" sheetId="3" r:id="rId3"/>
    <sheet name="04" sheetId="4" r:id="rId4"/>
    <sheet name="ANEXA 29" sheetId="5" r:id="rId5"/>
    <sheet name="ANEXA 30" sheetId="6" r:id="rId6"/>
    <sheet name="ANEXA 40 a " sheetId="7" r:id="rId7"/>
    <sheet name="CONT EXEC - CHELT" sheetId="8" r:id="rId8"/>
    <sheet name="CORELATII CONT EXECUTIE" sheetId="9" r:id="rId9"/>
    <sheet name="CORELATII_1" sheetId="10" r:id="rId10"/>
    <sheet name="CORELATII_2" sheetId="11" r:id="rId11"/>
  </sheets>
  <externalReferences>
    <externalReference r:id="rId14"/>
    <externalReference r:id="rId15"/>
  </externalReferences>
  <definedNames>
    <definedName name="_xlnm.Print_Area" localSheetId="8">'CORELATII CONT EXECUTIE'!$A$1:$G$92</definedName>
  </definedNames>
  <calcPr fullCalcOnLoad="1"/>
</workbook>
</file>

<file path=xl/sharedStrings.xml><?xml version="1.0" encoding="utf-8"?>
<sst xmlns="http://schemas.openxmlformats.org/spreadsheetml/2006/main" count="1898" uniqueCount="1146">
  <si>
    <t>Prevederi bugetare 2016- Angajament Legal</t>
  </si>
  <si>
    <t>Prevederi bugetare 30.03 2016 - Plati efectuate</t>
  </si>
  <si>
    <t>Credite bugetare deschise Trim I 2016 - Plati efectuate</t>
  </si>
  <si>
    <t>Anexa 40a. rd.54 col.2</t>
  </si>
  <si>
    <t>cod 01</t>
  </si>
  <si>
    <t xml:space="preserve">              -lei-</t>
  </si>
  <si>
    <t>NR. CRT.</t>
  </si>
  <si>
    <t>DENUMIREA INDICATORILOR</t>
  </si>
  <si>
    <t xml:space="preserve">Cod rand 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</si>
  <si>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</si>
  <si>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</si>
  <si>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</si>
  <si>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</si>
  <si>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</si>
  <si>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</si>
  <si>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</si>
  <si>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</si>
  <si>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</si>
  <si>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</si>
  <si>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</si>
  <si>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Trebuchet MS"/>
        <family val="2"/>
      </rPr>
      <t>(ct.213+214+231-281-291-293*)</t>
    </r>
  </si>
  <si>
    <t>04</t>
  </si>
  <si>
    <t>3.</t>
  </si>
  <si>
    <t>Marius Constantin BUDĂI</t>
  </si>
  <si>
    <t>Ioan BUZILĂ</t>
  </si>
  <si>
    <t>Întocmit,</t>
  </si>
  <si>
    <t>Monica POSTEA</t>
  </si>
  <si>
    <t xml:space="preserve"> BILANT BUGETUL DE STAT</t>
  </si>
  <si>
    <r>
      <t>Terenuri şi clădiri</t>
    </r>
    <r>
      <rPr>
        <sz val="10"/>
        <rFont val="Trebuchet MS"/>
        <family val="2"/>
      </rPr>
      <t xml:space="preserve"> (ct.211+212+231-281-291-293*)</t>
    </r>
  </si>
  <si>
    <t>CASA NAŢIONALĂ DE PENSII PUBLICE</t>
  </si>
  <si>
    <t>CASA JUDEŢEANĂ DE PENSII BOTOŞANI</t>
  </si>
  <si>
    <t>la data de 31 Martie 2016</t>
  </si>
  <si>
    <t>DIRECTOR EXECUTIV,</t>
  </si>
  <si>
    <t>DIRECTOR EXECUTIV ADJUNCT,</t>
  </si>
  <si>
    <t>05</t>
  </si>
  <si>
    <t>4.</t>
  </si>
  <si>
    <t xml:space="preserve">Alte active nefinanciare (ct.215)  </t>
  </si>
  <si>
    <t>06</t>
  </si>
  <si>
    <t>5.</t>
  </si>
  <si>
    <t>07</t>
  </si>
  <si>
    <t>Titluri de participare                                                                              (ct.260-296)</t>
  </si>
  <si>
    <t>08</t>
  </si>
  <si>
    <t>09</t>
  </si>
  <si>
    <t>Creante  comerciale necurente – sume ce urmează a fi încasate după o perioada mai mare de un an (ct 4112+4118+4612 – 4912 - 4962)</t>
  </si>
  <si>
    <t>10</t>
  </si>
  <si>
    <t>TOTAL ACTIVE NECURENTE (rd.03+04+05+06+07+09)</t>
  </si>
  <si>
    <t>ACTIVE  CURENTE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</si>
  <si>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</si>
  <si>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</si>
  <si>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</si>
  <si>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>Creanţe comerciale şi avansuri (ct.232+234+409+ 4111+4118 +413 +418+4611-4911-4961), din care:</t>
  </si>
  <si>
    <t>Avansuri acordate ( ct.232+234+409)</t>
  </si>
  <si>
    <t>X                    blocat</t>
  </si>
  <si>
    <r>
      <t>Creanţe bugetare</t>
    </r>
    <r>
      <rPr>
        <sz val="10"/>
        <rFont val="Trebuchet MS"/>
        <family val="2"/>
      </rPr>
      <t xml:space="preserve">  (ct.431**+437**+4424+ 4428**+444 **+ 446** +4482+</t>
    </r>
    <r>
      <rPr>
        <i/>
        <sz val="10"/>
        <rFont val="Trebuchet MS"/>
        <family val="2"/>
      </rPr>
      <t xml:space="preserve"> 461</t>
    </r>
    <r>
      <rPr>
        <sz val="10"/>
        <rFont val="Trebuchet MS"/>
        <family val="2"/>
      </rPr>
      <t>+463+464+465+4664 +4665+4669+481**+482** - 497) din care:</t>
    </r>
  </si>
  <si>
    <t xml:space="preserve">Creanţele  bugetului general consolidat (ct.463+464+465+4664+4665+4669 - 497) </t>
  </si>
  <si>
    <r>
      <t xml:space="preserve">  Creanţe  din operaţiuni cu fonduri externe nerambursabile şi fonduri de la buget </t>
    </r>
    <r>
      <rPr>
        <sz val="10"/>
        <rFont val="Trebuchet MS"/>
        <family val="2"/>
      </rPr>
      <t>(ct.4501+4503+4505+4507+4511+4513+4515+4531+4541+4543+4545+4551+4553+4561+4563+4571+4572+4573+4581+4583+473**    +474+476) din care:</t>
    </r>
  </si>
  <si>
    <r>
      <t xml:space="preserve">Împrumuturi pe termen scurt acordate     </t>
    </r>
    <r>
      <rPr>
        <sz val="10"/>
        <rFont val="Trebuchet MS"/>
        <family val="2"/>
      </rPr>
      <t>(ct2671+2672+2673+2675+2676 +2678 +2679 +4681+ 4682 +4683+4684+  4685+4686+ 4687+4688+ 4689 + 469)</t>
    </r>
  </si>
  <si>
    <t>Total creanţe curente (rd. 21+23+25+27)</t>
  </si>
  <si>
    <r>
      <t xml:space="preserve">Investiţii pe termen scurt </t>
    </r>
    <r>
      <rPr>
        <sz val="10"/>
        <rFont val="Trebuchet MS"/>
        <family val="2"/>
      </rPr>
      <t>(ct.505-595)</t>
    </r>
  </si>
  <si>
    <t>Conturi la trezorerii şi instituţii de credit :                                   din care:</t>
  </si>
  <si>
    <r>
      <t xml:space="preserve">ELIMINAT  conturile 5221,5222, 553,554,556 </t>
    </r>
    <r>
      <rPr>
        <sz val="10"/>
        <color indexed="10"/>
        <rFont val="Trebuchet MS"/>
        <family val="2"/>
      </rPr>
      <t xml:space="preserve"> </t>
    </r>
    <r>
      <rPr>
        <b/>
        <sz val="10"/>
        <color indexed="10"/>
        <rFont val="Trebuchet MS"/>
        <family val="2"/>
      </rPr>
      <t>MUTAT IN RD 33.1  CONTURILE 5187,532,542</t>
    </r>
  </si>
  <si>
    <t>nou introdus</t>
  </si>
  <si>
    <t>X                      blocat</t>
  </si>
  <si>
    <t>MUTAT IN RD  in 35.1 CONTURILE 5187,542</t>
  </si>
  <si>
    <t>Dobanda de incasat , avansuri de trezorerie(ct.5187+542)</t>
  </si>
  <si>
    <t>Total disponibilităţi (rd.33+33.1+35+35.1)</t>
  </si>
  <si>
    <t>AD RD 33.1  35.1</t>
  </si>
  <si>
    <r>
      <t>Conturi de disponibilităţi ale Trezoreriei Centrale si ale trezoreriei teritoriale (ct.</t>
    </r>
    <r>
      <rPr>
        <sz val="10"/>
        <rFont val="Trebuchet MS"/>
        <family val="2"/>
      </rPr>
      <t>5126+5127+5201+5202+5203+5241+5242+5243)</t>
    </r>
  </si>
  <si>
    <t>MUTAT IN RD  41.1 CONTUL 5187</t>
  </si>
  <si>
    <t>TOTAL ACTIVE CURENTE (rd.19+30+31+40+41+41.1+42)</t>
  </si>
  <si>
    <t>AD RD 41.1</t>
  </si>
  <si>
    <t>TOTAL ACTIVE (rd.15+45)</t>
  </si>
  <si>
    <t>B.</t>
  </si>
  <si>
    <t>DATORII</t>
  </si>
  <si>
    <t xml:space="preserve">DATORII NECURENTE- sume ce urmează a fi  plătite după-o perioadă mai mare de un an </t>
  </si>
  <si>
    <t xml:space="preserve">Datorii comerciale  (ct.401+403+ 4042+405+4622) </t>
  </si>
  <si>
    <r>
      <t xml:space="preserve">Provizioane </t>
    </r>
    <r>
      <rPr>
        <sz val="10"/>
        <rFont val="Trebuchet MS"/>
        <family val="2"/>
      </rPr>
      <t>(cont 151)</t>
    </r>
  </si>
  <si>
    <t>TOTAL DATORII NECURENTE (rd.52+54+55)</t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</si>
  <si>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pană la un an  </t>
    </r>
  </si>
  <si>
    <t xml:space="preserve">                       X</t>
  </si>
  <si>
    <t xml:space="preserve">                                X</t>
  </si>
  <si>
    <t>Contributii sociale (ct.431+437)</t>
  </si>
  <si>
    <t xml:space="preserve"> Sume datorate bugetului din Fonduri externe nerambursabile            (ct.4555)</t>
  </si>
  <si>
    <t>ELIMINAT  contuL 475</t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</si>
  <si>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</t>
    </r>
    <r>
      <rPr>
        <sz val="10"/>
        <rFont val="Trebuchet MS"/>
        <family val="2"/>
      </rPr>
      <t>(ct.1611+1621+1631+1641+1651+1661+1662+1671 +168-169)</t>
    </r>
  </si>
  <si>
    <r>
      <t xml:space="preserve">Venituri în avans </t>
    </r>
    <r>
      <rPr>
        <sz val="10"/>
        <rFont val="Trebuchet MS"/>
        <family val="2"/>
      </rPr>
      <t>(ct.472)</t>
    </r>
  </si>
  <si>
    <r>
      <t xml:space="preserve">Provizioane </t>
    </r>
    <r>
      <rPr>
        <sz val="10"/>
        <rFont val="Trebuchet MS"/>
        <family val="2"/>
      </rPr>
      <t>(ct. 151)</t>
    </r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</si>
  <si>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</si>
  <si>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</si>
  <si>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     (rd.80=rd.46-79=rd.90)</t>
  </si>
  <si>
    <t>C.</t>
  </si>
  <si>
    <t>CAPITALURI PROPRII</t>
  </si>
  <si>
    <t xml:space="preserve">         X</t>
  </si>
  <si>
    <r>
      <t xml:space="preserve">          </t>
    </r>
    <r>
      <rPr>
        <b/>
        <sz val="10"/>
        <rFont val="Trebuchet MS"/>
        <family val="2"/>
      </rPr>
      <t>X</t>
    </r>
  </si>
  <si>
    <r>
      <t xml:space="preserve">Rezerve, fonduri </t>
    </r>
    <r>
      <rPr>
        <sz val="10"/>
        <rFont val="Trebuchet MS"/>
        <family val="2"/>
      </rPr>
      <t>(ct.100+101+102+103+104+105+106+ 132+133+135+1391+1392+1393+1394+1396+1399)</t>
    </r>
  </si>
  <si>
    <t>ELIMINAT  conturile  131/134/136/137</t>
  </si>
  <si>
    <t>Rezultatul reportat                                                                     (ct.117- sold debitor)</t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</si>
  <si>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(ct.121- sold creditor)</t>
    </r>
  </si>
  <si>
    <t>TOTAL CAPITALURI PROPRII (rd.84+85-86+87-88)</t>
  </si>
  <si>
    <t>DIRECTOR EXECUTIV</t>
  </si>
  <si>
    <t>DIRECTOR EXECUTIV ADJUNCT</t>
  </si>
  <si>
    <t>cod 02</t>
  </si>
  <si>
    <t xml:space="preserve">             - lei-</t>
  </si>
  <si>
    <t>Nr.</t>
  </si>
  <si>
    <t>DENUMIREA INDICATORULUI</t>
  </si>
  <si>
    <t>Cod rand</t>
  </si>
  <si>
    <t>crt.</t>
  </si>
  <si>
    <t>I.</t>
  </si>
  <si>
    <t xml:space="preserve">VENITURI OPERATIONALE </t>
  </si>
  <si>
    <t>Venituri din impozite, taxe, contributii de asigurari si alte venituri ale bugetelor  (ct.730+731+732+733+734+735+736++739+745+746+750+751)</t>
  </si>
  <si>
    <t>Venituri din activitati economice (ct.701+702+703+704+705+706+707+708 +/- 709)</t>
  </si>
  <si>
    <t>Finantari, subventii, transferuri, alocatii bugetare cu destinatie speciala  (ct.771+772+773+774+776+778+779)</t>
  </si>
  <si>
    <t>Alte venituri operationale (ct.714+719+721+722+781)</t>
  </si>
  <si>
    <t>TOTAL VENITURI OPERATIONALE (rd.02+03+04+05)</t>
  </si>
  <si>
    <t>II.</t>
  </si>
  <si>
    <t>CHELTUIELI  OPERATIONALE</t>
  </si>
  <si>
    <t>Salariile si contributiile sociale aferente angajatilor (ct.641+642+645+646+647)</t>
  </si>
  <si>
    <t>Subventii si transferuri (ct.670+671+672+673+674+676+677+679)</t>
  </si>
  <si>
    <t>Stocuri, consumabile, lucrari si servicii executate de terti (ct.601+602+603+606+607+608+609+610+611+ 612+613+614+622+623+624+626+627+628+629)</t>
  </si>
  <si>
    <t>Cheltuieli de capital, amortizari si provizioane (ct.681+682+689)</t>
  </si>
  <si>
    <t>Alte cheltuieli operationale (ct.635+654+658)</t>
  </si>
  <si>
    <t>TOTAL CHELTUIELI OPERATIONALE (rd.08+09+10+11+12)</t>
  </si>
  <si>
    <t>III.</t>
  </si>
  <si>
    <t xml:space="preserve">REZULTATUL DIN ACTIVITATEA OPERATIONALA </t>
  </si>
  <si>
    <t>- EXCEDENT (rd.06- rd.13)</t>
  </si>
  <si>
    <t>- DEFICIT (rd.13- rd.06)</t>
  </si>
  <si>
    <t>IV.</t>
  </si>
  <si>
    <t>VENITURI FINANCIARE (ct.763+764+765+766+767+768+769+786)</t>
  </si>
  <si>
    <t>V.</t>
  </si>
  <si>
    <t>CHELTUIELI FINANCIARE (ct.663+664+665+666+667+668+669+686)</t>
  </si>
  <si>
    <t>REZULTATUL DIN ACTIVITATEA FINANCIARA</t>
  </si>
  <si>
    <t xml:space="preserve">- EXCEDENT (rd.17- rd.18) </t>
  </si>
  <si>
    <t>- DEFICIT (rd.18- rd.17)</t>
  </si>
  <si>
    <t>VII.</t>
  </si>
  <si>
    <t>REZULTATUL DIN ACTIVITATEA CURENTA (rd.14+rd.19)</t>
  </si>
  <si>
    <t xml:space="preserve"> - EXCEDENT (rd.15+20-16-21)</t>
  </si>
  <si>
    <t xml:space="preserve"> - DEFICIT  (rd.16+21-15-20)</t>
  </si>
  <si>
    <t>VIII.</t>
  </si>
  <si>
    <t>VENITURI EXTRAORDINARE                                    (ct.790+791)</t>
  </si>
  <si>
    <t>IX.</t>
  </si>
  <si>
    <t>CHELTUIELI  EXTRAORDINARE                             (ct.690+691)</t>
  </si>
  <si>
    <t xml:space="preserve">REZULTATUL DIN ACTIVITATEA EXTRAORDINARA </t>
  </si>
  <si>
    <t>- EXCEDENT (rd.25-rd.26)</t>
  </si>
  <si>
    <t>- DEFICIT  (rd.26-rd.25)</t>
  </si>
  <si>
    <t>XI</t>
  </si>
  <si>
    <t xml:space="preserve">REZULTATUL PATRIMONIAL AL EXERCITIULUI </t>
  </si>
  <si>
    <t xml:space="preserve"> - EXCEDENT (rd. 23+28-24-29)</t>
  </si>
  <si>
    <t xml:space="preserve"> - DEFICIT (rd. 24+29-23-28)</t>
  </si>
  <si>
    <t>cod 03</t>
  </si>
  <si>
    <t xml:space="preserve">                        </t>
  </si>
  <si>
    <t>Alte disponibilitati</t>
  </si>
  <si>
    <t>I. NUMERAR DIN ACTIVITATEA OPERATIONALA</t>
  </si>
  <si>
    <t xml:space="preserve">1. Incasari  </t>
  </si>
  <si>
    <t xml:space="preserve">2. Plati </t>
  </si>
  <si>
    <t>3. Numerar net din activitatea operationala (rd. 02- rd.03)</t>
  </si>
  <si>
    <t>II. NUMERAR DIN ACTIVITATEA DE INVESTITII</t>
  </si>
  <si>
    <t xml:space="preserve">1. Incasari </t>
  </si>
  <si>
    <t>3. Numerar net din activitatea de investitii (rd.06-07)</t>
  </si>
  <si>
    <t>III. NUMERAR DIN ACTIVITATEA  DE FINANTARE</t>
  </si>
  <si>
    <t>3. Numerar net din activitatea de finantare (rd.10-rd.11)</t>
  </si>
  <si>
    <t xml:space="preserve">IV. CRESTEREA (DESCRESTEREA) NETA DE NUMERAR SI ECHIVALENT DE NUMERAR   (rd.04+rd.08+rd.12)            </t>
  </si>
  <si>
    <t>V. NUMERAR SI ECHIVALENT DE NUMERAR LA INCEPUTUL PERIOADEI</t>
  </si>
  <si>
    <t>VI. NUMERAR SI ECHIVALENT DE NUMERAR LA SFARSITUL ANULUI (rd.13+rd.14)</t>
  </si>
  <si>
    <t>1=2+3+10</t>
  </si>
  <si>
    <t>10=11</t>
  </si>
  <si>
    <t>cod 04</t>
  </si>
  <si>
    <t>lei</t>
  </si>
  <si>
    <t>1=2+3+4</t>
  </si>
  <si>
    <t>5=3+4</t>
  </si>
  <si>
    <t>1.Diferente de curs favorabile</t>
  </si>
  <si>
    <t>1.Diferente de curs nefavorabile</t>
  </si>
  <si>
    <t>VI. NUMERAR SI ECHIVALENT DE NUMERAR LA SFARSITUL ANULUI (rd.13+rd.14+rd.15-rd.16)</t>
  </si>
  <si>
    <t>Anexa nr.29</t>
  </si>
  <si>
    <t>cod 31</t>
  </si>
  <si>
    <t>Nr. crt</t>
  </si>
  <si>
    <t>Denumirea si simbolul conturilor</t>
  </si>
  <si>
    <t>Avansuri acordate furnizorilor ( ct.232+234+409) - TOTAL (rd.02+03) din care:</t>
  </si>
  <si>
    <t>- din finantare bugetara ( ct.770)</t>
  </si>
  <si>
    <t xml:space="preserve">- din alte surse de finantare </t>
  </si>
  <si>
    <t>Acreditive deschise la dispozitia tertilor ( ct.541) - TOTAL ( rd.05+06 ) din care:</t>
  </si>
  <si>
    <t>Disponibilitati la alti rezidenti, garantii depuse la furnizori ( ct.2678+461) - TOTAL (RD.08+09) din care:</t>
  </si>
  <si>
    <t>Disponibilitati ale misiunilor diplomatice si ale altor reprezentente ale Romaniei in strainatate, mai putin dobanda incasata ( ct.542 ) - TOTAL ( rd.11+12) din care:</t>
  </si>
  <si>
    <t>11</t>
  </si>
  <si>
    <t>12</t>
  </si>
  <si>
    <t>Avansuri de trezorerie acordate in valuta Misiunilor diplomatice si altor reprezentante ale Romaniei in strainatate ( ct.542 ) - TOTAL (rd.14+15 ) din care:</t>
  </si>
  <si>
    <t>13</t>
  </si>
  <si>
    <t>14</t>
  </si>
  <si>
    <t>15</t>
  </si>
  <si>
    <t>Alte disponibilitati provenite din finantare bugetara ( ct.770 ) aflate in conturi de disponibil in lei la trezorerie( ct.5581+5591+……etc*) si in conturi de disponibil in lei si in valuta la institutii de credit din tara, mai putin dobanda incasata in cont(ct.5121+5124+5583+559+...etc*) - TOTAL (rd.17+18 ) din care:</t>
  </si>
  <si>
    <t>16</t>
  </si>
  <si>
    <t>17</t>
  </si>
  <si>
    <t>18</t>
  </si>
  <si>
    <t>TOTAL ( RD.01+04+07+10+13+16 )</t>
  </si>
  <si>
    <t>19</t>
  </si>
  <si>
    <t>NOTĂ:  * ) Alte conturi de disponibil in lei din trezorerie sau disponibil in lei si valuta din institutiile de credit, al caror sold provine din finantarea bugetara ( ct.770).</t>
  </si>
  <si>
    <t>Anexa 30</t>
  </si>
  <si>
    <t xml:space="preserve"> </t>
  </si>
  <si>
    <t>cod 41).</t>
  </si>
  <si>
    <t>-lei-</t>
  </si>
  <si>
    <t>Nr. rand</t>
  </si>
  <si>
    <t>TOTAL</t>
  </si>
  <si>
    <t>Din care:aferent sumelor angajate cu prevederi bugetare</t>
  </si>
  <si>
    <t>PLATI RESTANTE-TOTAL (rd.07+12+27+32+37+42+47)</t>
  </si>
  <si>
    <t xml:space="preserve"> din care:</t>
  </si>
  <si>
    <t>x</t>
  </si>
  <si>
    <t xml:space="preserve">   - sub 30 de zile (rd.7.1+12.1+27.1+32.1+37.1+42.1+ 47.1)</t>
  </si>
  <si>
    <t xml:space="preserve">   -peste 30 de zile (rd.8+13+28+33+38+43+47.2)</t>
  </si>
  <si>
    <t xml:space="preserve">   -peste 90 de zile (rd.9+14+24+29+34+39+44+47.3)</t>
  </si>
  <si>
    <t xml:space="preserve">   -peste 120 zile (rd. 10+15+25+30+35+40+45+47.4)</t>
  </si>
  <si>
    <t xml:space="preserve">   -peste 1 an ( rd. 11+16+26+31+36+41+46+47.5)</t>
  </si>
  <si>
    <t>Plati restante catre furnizori, creditorii din  operatii  comerciale  (ct.401, ct.403, ct.404, ct.405+462) din care:</t>
  </si>
  <si>
    <t xml:space="preserve">   - sub 30 de zile</t>
  </si>
  <si>
    <t>07.1</t>
  </si>
  <si>
    <t xml:space="preserve">   -peste 30 de zile</t>
  </si>
  <si>
    <t xml:space="preserve">   -peste 90 de zile, din care:</t>
  </si>
  <si>
    <t xml:space="preserve">   - ct.462</t>
  </si>
  <si>
    <t>09.01</t>
  </si>
  <si>
    <t xml:space="preserve">   -peste 120 zile</t>
  </si>
  <si>
    <t xml:space="preserve">   -peste 1 an</t>
  </si>
  <si>
    <t>Plati restante fata de bugetul general consolidat  (rd.17+rd.18+rd.19+22) din care:</t>
  </si>
  <si>
    <t xml:space="preserve">   -sub 30 de zile ( rd.17.1+18.1+19.1+22.1 )</t>
  </si>
  <si>
    <t>12.1</t>
  </si>
  <si>
    <t xml:space="preserve">   -peste 30 de zile ( rd.17.2+18.2+19.2+23)</t>
  </si>
  <si>
    <t xml:space="preserve">   -peste 90 de zile (rd.17.3+18.3+19.3+24))</t>
  </si>
  <si>
    <t xml:space="preserve">   -peste 120 zile(rd.17.4+18.4+19.4+25)</t>
  </si>
  <si>
    <t xml:space="preserve">   -peste 1 an ( rd. 17.5+18.5+19.5+26)</t>
  </si>
  <si>
    <t>Plati restante fata de bugetul de stat(ct.4423, ct 444, ct.446, ct.4481) ( rd.17.1+17.2+17.3+17.4+17.5), din care:</t>
  </si>
  <si>
    <t xml:space="preserve">   -sub 30 de zile </t>
  </si>
  <si>
    <t xml:space="preserve">   -peste 30 de zile </t>
  </si>
  <si>
    <t>17.2</t>
  </si>
  <si>
    <t xml:space="preserve">   -peste 90 de zile </t>
  </si>
  <si>
    <t>17.3</t>
  </si>
  <si>
    <t>17.4</t>
  </si>
  <si>
    <t xml:space="preserve">   -peste 1 an </t>
  </si>
  <si>
    <t>17.5</t>
  </si>
  <si>
    <t>Plati restante fata de bugetul asigurarilor sociale de sanatate                                                     (ct.4313, ct.4314,ct.4315, ct.4317) ( rd.18.1+18.2+18.3+18.4+18.5), din care:</t>
  </si>
  <si>
    <t>18.1</t>
  </si>
  <si>
    <t>18.2</t>
  </si>
  <si>
    <t>18.3</t>
  </si>
  <si>
    <t>18.4</t>
  </si>
  <si>
    <t>18.5</t>
  </si>
  <si>
    <t>Plati restante fata de bugetul asigurarilor  sociale-  Total (rd. 20+21),din care:</t>
  </si>
  <si>
    <t xml:space="preserve">   -sub 30 de zile ( rd.20.1+21.1)</t>
  </si>
  <si>
    <t>19.1</t>
  </si>
  <si>
    <t xml:space="preserve">   -peste 30 de zile (rd.20.2+21.2)</t>
  </si>
  <si>
    <t>19.2</t>
  </si>
  <si>
    <t xml:space="preserve">   -peste 90 de zile (rd.20.3+21.3)</t>
  </si>
  <si>
    <t>19.3</t>
  </si>
  <si>
    <t xml:space="preserve">   -peste 120 zile( rd.20.4+21.4)</t>
  </si>
  <si>
    <t>19.4</t>
  </si>
  <si>
    <t xml:space="preserve">   -peste 1 an ( rd.20.5+21.5)</t>
  </si>
  <si>
    <t>19.5</t>
  </si>
  <si>
    <t xml:space="preserve">  -contributia pentru bugetul asigurarilor sociale de stat (ct.4311, ct.4312) ( rd.20.1+20.2+20.3+20.5+20.5) din care:</t>
  </si>
  <si>
    <t>20</t>
  </si>
  <si>
    <t>20.1</t>
  </si>
  <si>
    <t>20.2</t>
  </si>
  <si>
    <t>20.3</t>
  </si>
  <si>
    <t>20.4</t>
  </si>
  <si>
    <t>20.5</t>
  </si>
  <si>
    <t xml:space="preserve">  -contributia pentru bugetul asigurarilor pentru somaj (ct.4371, ct.4372, ct.4373) ( rd.21.1+21.2+21.3+21.4+21.5), din care:</t>
  </si>
  <si>
    <t>21</t>
  </si>
  <si>
    <t>21.1</t>
  </si>
  <si>
    <t>21.2</t>
  </si>
  <si>
    <t>21.3</t>
  </si>
  <si>
    <t>21.4</t>
  </si>
  <si>
    <t>21.5</t>
  </si>
  <si>
    <t>Plati restante fata de bugetele locale,  (ct.446, ct.4481) din care:( rd.22.1+23+24+25+26)</t>
  </si>
  <si>
    <t>22</t>
  </si>
  <si>
    <t>22.1</t>
  </si>
  <si>
    <t>23</t>
  </si>
  <si>
    <t xml:space="preserve">   -peste 90 de zile</t>
  </si>
  <si>
    <t>24</t>
  </si>
  <si>
    <t>25</t>
  </si>
  <si>
    <t>26</t>
  </si>
  <si>
    <t>Plati restante fata de salariati (drepturi salariale), (ct.421,ct. 423, ct.426,ct.4271,ct.4273 ct.4281) din care:( rd.27.1+28+29+30+31)</t>
  </si>
  <si>
    <t>27</t>
  </si>
  <si>
    <t>27.1</t>
  </si>
  <si>
    <t>28</t>
  </si>
  <si>
    <t>29</t>
  </si>
  <si>
    <t xml:space="preserve">   - cont 4271+4273</t>
  </si>
  <si>
    <t>29.1</t>
  </si>
  <si>
    <t>30</t>
  </si>
  <si>
    <t>31</t>
  </si>
  <si>
    <t>Plati restante fata de alte categorii de persoane, (ct.422,ct.424,ct.426, ct.4272,ct.4273,ct.429,ct.438 )din care:( rd.32.1+33+34+35+36)</t>
  </si>
  <si>
    <t>32</t>
  </si>
  <si>
    <t>32.1</t>
  </si>
  <si>
    <t>33</t>
  </si>
  <si>
    <t xml:space="preserve">   -peste 90 de zile, din care: ( rd.34.1+34.2+34.3+34.4)</t>
  </si>
  <si>
    <t>34</t>
  </si>
  <si>
    <t xml:space="preserve">   - cont(422+424)</t>
  </si>
  <si>
    <t xml:space="preserve">   - cont(4272+4273)</t>
  </si>
  <si>
    <t>34.2</t>
  </si>
  <si>
    <t xml:space="preserve">   - cont(429)</t>
  </si>
  <si>
    <t>34.3</t>
  </si>
  <si>
    <t xml:space="preserve">   - cont(438)</t>
  </si>
  <si>
    <t>34.4</t>
  </si>
  <si>
    <t>35</t>
  </si>
  <si>
    <t>36</t>
  </si>
  <si>
    <t>Imprumuturi nerambursate la scadenta, (ct.1611, ct.1621, ct.1631,ct.1641, ct. 1651, ct.1671,ct.169, ct.5192, ct.5194, ct.5195, ct.5196, ct.5197,ct.5198) din care:( rd.37.1+38+39+40+41)</t>
  </si>
  <si>
    <t>37</t>
  </si>
  <si>
    <t>37.1</t>
  </si>
  <si>
    <t>38</t>
  </si>
  <si>
    <t>39</t>
  </si>
  <si>
    <t>40</t>
  </si>
  <si>
    <t>41</t>
  </si>
  <si>
    <t>Dobanzi restante, din care:(aferente celor de la rd.37),(ct.1681, ct.1682, ct. 1683,ct.1684,ct.1685,ct.1687,ct.5186) din care:( rd.42.1+43+44+45+46)</t>
  </si>
  <si>
    <t>42</t>
  </si>
  <si>
    <t>42.1</t>
  </si>
  <si>
    <t xml:space="preserve">   -peste 30 de zile   </t>
  </si>
  <si>
    <t>43</t>
  </si>
  <si>
    <t>44</t>
  </si>
  <si>
    <t>45</t>
  </si>
  <si>
    <t>46</t>
  </si>
  <si>
    <t>Creditori bugetari(ct.467), din care:( rd.47.1+47.2+47.3+47.4+47.5)</t>
  </si>
  <si>
    <t>47.1</t>
  </si>
  <si>
    <t>Anexa 40 a</t>
  </si>
  <si>
    <t xml:space="preserve">   SITUAŢIA  ACTIVELOR ŞI DATORIILOR  FINANCIARE ALE INSTITUŢIILOR PUBLICE </t>
  </si>
  <si>
    <t>cod 17</t>
  </si>
  <si>
    <t xml:space="preserve">  -lei-</t>
  </si>
  <si>
    <t>DENUMIRE</t>
  </si>
  <si>
    <t>Cod</t>
  </si>
  <si>
    <t>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</si>
  <si>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</si>
  <si>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</si>
  <si>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</si>
  <si>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</si>
  <si>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(ct.5311)</t>
  </si>
  <si>
    <t>Disponibilităţi în lei ale instituţiilor publice la trezorerii (Ct.510 +5121+5125+5131 +5141+5151 +5201+ 523+528+5291+5293+ 5299+ 550+ 551+ 552+ 557+ 555+5581+5582+5591+ 5601+561+562-7701) din care:</t>
  </si>
  <si>
    <t xml:space="preserve">Fonduri externe nerambursabile preaderare </t>
  </si>
  <si>
    <t>Fonduri externe nerambursabile postaderare (ct.515)</t>
  </si>
  <si>
    <t>Total (în baze cash)(rd.04+05)</t>
  </si>
  <si>
    <t>Dobânzi de încasat aferente disponibilităţilor instituţiilor publice la trezorerii (ct.5187)</t>
  </si>
  <si>
    <t>Total (în baze accrual) (rd.08+09)</t>
  </si>
  <si>
    <t>Depozite   in lei ale instituţiilor publice la trezorerii  (ct.5153+ 5602)</t>
  </si>
  <si>
    <t>Dobânzi de încasat aferente depozitelor instituţiilor publice la trezorerii (ct.5187)</t>
  </si>
  <si>
    <t>Total (în baze accrual)(rd. 11+12)</t>
  </si>
  <si>
    <t>Execedentele cumulate nete ale bugetelor fondului pentru mediu   (ct. 5753)</t>
  </si>
  <si>
    <t>13.1</t>
  </si>
  <si>
    <t>Dobânzi de încasat aferente execedentelor instituţiilor publice la trezorerii (ct.5187)</t>
  </si>
  <si>
    <t>13.2</t>
  </si>
  <si>
    <t>Total (în baze accrual)(rd. 13.1+13.2)</t>
  </si>
  <si>
    <t>13.3</t>
  </si>
  <si>
    <t xml:space="preserve">Avansuri de trezorerie, acordate în lei. (ct. 542) </t>
  </si>
  <si>
    <t>Alte valori (ct.532)</t>
  </si>
  <si>
    <t>Disponibilităţi în lei ale Trezoreriei Centrale si trezoreriilor teritoriale (ct.5126+5201+5202+5203)</t>
  </si>
  <si>
    <t>Dobânzi de încasat aferente disponibilităţilor în lei ale Trezoreriei Centrale (ct.5187)</t>
  </si>
  <si>
    <t>Total disponibil  al Trezoreriei Centrale (în baze accrual) (rd.16+17)</t>
  </si>
  <si>
    <t>Disponibil al bugetului  Trezoreriei Statului (ct.5241)</t>
  </si>
  <si>
    <t>Execedentul curent şi al anilor precedenţi al bugetului  Trezoreriei Statului (ct.5242+5243)</t>
  </si>
  <si>
    <t>Total (în baze cash)(rd.19+20)</t>
  </si>
  <si>
    <t xml:space="preserve">A2
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</si>
  <si>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</si>
  <si>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</si>
  <si>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(ct.5121+5151)</t>
  </si>
  <si>
    <t xml:space="preserve"> Fonduri externe nerambursabile  preaderare </t>
  </si>
  <si>
    <t xml:space="preserve"> Fonduri externe nerambursabile  postaderare</t>
  </si>
  <si>
    <t>Disponibilităţi în valută ale instituţiilor publice   (ct.5124+5152) din care:</t>
  </si>
  <si>
    <t>Total  (în baze cash) (rd.32+33)</t>
  </si>
  <si>
    <t>Dobânzi de încasat aferente disponibilităţilor înstituţiilor publice la BNR (ct.5187)</t>
  </si>
  <si>
    <t>Total  (în baze accrual)(rd.34+35)</t>
  </si>
  <si>
    <t>Depozite în lei ale instituţiilor publice (ct. 5153)</t>
  </si>
  <si>
    <t>Depozite în valută ale instituţiilor publice (ct. 5153)</t>
  </si>
  <si>
    <t>Total  (în baze cash)(rd.37+38)</t>
  </si>
  <si>
    <t>Dobânzi de încasat aferente depozitelor instituţiilor publice la BNR (ct.5187)</t>
  </si>
  <si>
    <t>Total  (în baze accrual)(rd.39+40)</t>
  </si>
  <si>
    <t>Disponibilităţi în valută ale Trezoreriei Centrale (ct.5127) din care:</t>
  </si>
  <si>
    <t>Fonduri externe nerambursabile(ct.5127)</t>
  </si>
  <si>
    <t>Dobânzi de încasat aferente disponibilităţilor  în valută ale Trezoreriei Centrale (ct.5187)</t>
  </si>
  <si>
    <t>Total  (în baze accrual)(rd.42+44)</t>
  </si>
  <si>
    <t xml:space="preserve">  -Disponibilităţi la instituţii de credit rezidente </t>
  </si>
  <si>
    <t>Disponibilităţi   ale instituţiilor publice la instituţiile de credit rezidente (ct5112+.5121+5124+5125+5131+5132+5141+5142 +5151+5152+550+5583+5592+5601)din care:</t>
  </si>
  <si>
    <t xml:space="preserve">Fonduri externe nerambursabile postaderare </t>
  </si>
  <si>
    <t xml:space="preserve">Numerar în valută  în casieria instituţiilor publice,  (ct.5314) </t>
  </si>
  <si>
    <t>Total (în baze cash) (rd.51+54)</t>
  </si>
  <si>
    <t>Dobânzi   de încasat aferente disponibilităţilor   instituţiilor publice la  instituţiile de credit rezidente   (ct.5187)</t>
  </si>
  <si>
    <t>Total (în baze accrual)( rd.55+56)</t>
  </si>
  <si>
    <t>Depozite  ale instituţiilor publice la  instituţiile de credit rezidente (ct.  5153 +5602)</t>
  </si>
  <si>
    <t>Dobânzi   de încasat aferente  depozitelor  instituţiilor publice la  instituţiile de credit rezidente   (ct.5187)</t>
  </si>
  <si>
    <t>Total ( în baze accrual)( rd. 58+59)</t>
  </si>
  <si>
    <t>Acreditive în lei ale instituţilor publice la instituţiile de credit rezidente (ct.5411)</t>
  </si>
  <si>
    <t>Acreditive în valută ale instiţutilor publice la instituţiile de credit rezidente (ct.5412)</t>
  </si>
  <si>
    <t>Disponibilităţi  ale Trezoreriei Centrale ct.(5127)</t>
  </si>
  <si>
    <t xml:space="preserve">Dobânzi   de încasat aferente disponibilităţilor Trezoreriei Centrale si ale trezoreriilor teritoriale  la  instituţiile de credit rezidente   ct.(5187)  </t>
  </si>
  <si>
    <t>Total disponibilităţi al Trezoreriei Centrale                               ( în baze accrual)        (rd.63+64)</t>
  </si>
  <si>
    <t>Depozite  ale Trezoreriei Centrale la instituţiile de credit rezidente (ct  5127)</t>
  </si>
  <si>
    <t>Dobânzi   de încasat aferente  depozitelor Trezoreriei Centrale la instituţiile de credit rezidente (ct  5187)</t>
  </si>
  <si>
    <t>Total ( în baze accrual)( rd.66+67)</t>
  </si>
  <si>
    <t xml:space="preserve"> -disponibilităţi la alţi rezidenţi</t>
  </si>
  <si>
    <t>Disponibilităţi   ale instituţiilor publice aflate la alţi rezidenţi (terţi) (ct.461+2678)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</si>
  <si>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</si>
  <si>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</si>
  <si>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</si>
  <si>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</si>
  <si>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(ct.5124)</t>
  </si>
  <si>
    <t xml:space="preserve">Dobânzi de încasat aferente disponibilităţilor,   Misiunilor diplomatice şi ale altor reprezentante ale României în străinătate (ct.5187) </t>
  </si>
  <si>
    <t>Total ( în baze accrual)( rd.82+83)</t>
  </si>
  <si>
    <t>Avansuri de trezorerie, acordate în valută ale Misiunilor diplomatice şi ale altor reprezentante  ale Romaniei în străinătate . (ct. 542)</t>
  </si>
  <si>
    <t>Acreditive la instituţii de credit în  străinătate (ct.5412)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</si>
  <si>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</si>
  <si>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</si>
  <si>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</si>
  <si>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</si>
  <si>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publice.Total (rd.99+100+101+102) din care emise de: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</si>
  <si>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</si>
  <si>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</si>
  <si>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</si>
  <si>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</si>
  <si>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I</t>
  </si>
  <si>
    <t>Total (la valoare nominală) (rd. 98)</t>
  </si>
  <si>
    <t xml:space="preserve">B.2
</t>
  </si>
  <si>
    <t xml:space="preserve"> Titluri pe termen lung, altele decât acţiuni şi produse financiare derivate</t>
  </si>
  <si>
    <t xml:space="preserve">              X</t>
  </si>
  <si>
    <t xml:space="preserve">     X</t>
  </si>
  <si>
    <t>Titluri pe termen lung, altele decât acţiuni şi produse financiare derivate deţinute de către instituţiile publice. Total (rd.112+113+114+115) din care emise de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</si>
  <si>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</si>
  <si>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</si>
  <si>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</si>
  <si>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>Obligaţiuni  şi alte titluri deţinute în contul creanţelor bugetare (ct.265-2962). Total (rd.117+118+119+120+121) din care emise de:</t>
  </si>
  <si>
    <t xml:space="preserve">      - Societăţi care acceptă depozite, exclusiv banca centrală  (S.122)</t>
  </si>
  <si>
    <t xml:space="preserve">      -Societăţi nefinanciare  (S11)</t>
  </si>
  <si>
    <t>Total( rd.111+116)</t>
  </si>
  <si>
    <t>CREDITE ACORDATE, din care:</t>
  </si>
  <si>
    <t xml:space="preserve">      X</t>
  </si>
  <si>
    <t>C1</t>
  </si>
  <si>
    <t>Credite pe termen scurt -  acordate</t>
  </si>
  <si>
    <t>Credite pe termen scurt acordate din venituri din privatizare (ct.2673+4681+4686)         Total         (rd.133+137) din care:</t>
  </si>
  <si>
    <t xml:space="preserve">        -Instituţiilor publice, din care:(rd.134+135+136)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</si>
  <si>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</si>
  <si>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</si>
  <si>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</si>
  <si>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</si>
  <si>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 xml:space="preserve">Credite  pe termen scurt acordate din bugetul instituţiilor centrale, institutiilor publice din subordine (ct.4681) </t>
  </si>
  <si>
    <t>Credite pe termen scurt acordate din contul curent general al trezoreriei statului (ct. 4685). Total (rd.140+144), din care:</t>
  </si>
  <si>
    <t xml:space="preserve">       -Instituţiilor publice, din care:(rd.141+142+143)</t>
  </si>
  <si>
    <t xml:space="preserve"> -Societăţilor nefinanciare  (S.11)</t>
  </si>
  <si>
    <t>Credite pe termen scurt acordate din Fondul Special  de dezvoltare la dispoziţia Guvernului  (ct. 4688) Total (rd.146+150), din care:</t>
  </si>
  <si>
    <t xml:space="preserve">  -Instituţiilor publice, din care:(rd.147+148+149)</t>
  </si>
  <si>
    <t xml:space="preserve">  -Societăţilor nefinanciare  (S.11)      </t>
  </si>
  <si>
    <t>Total (în baze cash) ( rd.132+138+139+145+175)</t>
  </si>
  <si>
    <t>Dobânzi de încasat aferente creditelor pe termen scurt acordate din venituri din privatizare (ct.469+2676) Total (rd.153+157), din care:</t>
  </si>
  <si>
    <t xml:space="preserve"> -Instituţiilor publice, din care:(rd.154+155+156)</t>
  </si>
  <si>
    <t xml:space="preserve">  -Societăţilor nefinanciare  (S.11)</t>
  </si>
  <si>
    <t>Dobânzi de încasat aferente creditelor pe termen scurt acordate din contul curent general al trezoreriei statului (ct. 2676+469)Total (rd.159+163)din care:</t>
  </si>
  <si>
    <t xml:space="preserve"> -Institutiilor publice, din care (rd.160+161+162)</t>
  </si>
  <si>
    <t xml:space="preserve">  -Societăţilor nefinanciare  (S.11)    </t>
  </si>
  <si>
    <t>Dobânzi de încasat aferente creditelor pe termen scurt acordate din Fondul Special  de dezvoltare la dispoziţia Guvernului (ct. 469). Total (rd.165+169) din care:</t>
  </si>
  <si>
    <t xml:space="preserve"> -Instituţiilor publice, din care (rd.166+167+168)</t>
  </si>
  <si>
    <t xml:space="preserve">   -Societăţilor nefinanciare  (S.11) (rd152+158+164+177)  </t>
  </si>
  <si>
    <t>Total (în baze accrual) (cash+dobânzi) (rd.151+170)</t>
  </si>
  <si>
    <t>Plasamente financiare ale Trezoreriei Centrale  efectuate din contul curent general al Trezoreriei Statului (ct.4683+2678)</t>
  </si>
  <si>
    <t>Dobânzi de încasat aferente plasamentelor  financiare ale Trezoreriei Centrale  efectuate din contul curent general al Trezoreriei Statului (ct.2679+469)</t>
  </si>
  <si>
    <t>Total (în baze accrual) (cash+dobânzi) (rd.172+173)</t>
  </si>
  <si>
    <t>Alte credite pe termen scurt acordatedin bugetulde stat (ct. 4681+2672). Total (rd.175)din care:</t>
  </si>
  <si>
    <t xml:space="preserve">            -Alţi intermediari financiari, exclusiv societăţile 
     de asigurare şi fondurile de pensii   (S.125)</t>
  </si>
  <si>
    <t>Dobanzi de incasat aferente altor credite pe termen scurt acordate (ct 469+2676) Total (rd 177) din care:</t>
  </si>
  <si>
    <t xml:space="preserve">            -Alţi intermediari financiari, exclusiv societăţile 
     de asigurare şi fondurile de pensii  (S.125)</t>
  </si>
  <si>
    <t>C2</t>
  </si>
  <si>
    <t xml:space="preserve">Credite pe termen lung - acordate                                </t>
  </si>
  <si>
    <t xml:space="preserve">               X</t>
  </si>
  <si>
    <t>Credite  pe termen lung acordate din venituri din privatizare (ct.2673).Total (rd.187+191) din care:</t>
  </si>
  <si>
    <t xml:space="preserve">        -Instituţiilor publice, din care:(rd.188+189+190)</t>
  </si>
  <si>
    <t xml:space="preserve">        -Societăţi nefinanciare  (S.11)</t>
  </si>
  <si>
    <t>Credite pe termen lung acordate din contul curent general al trezoreriei statului (ct.2672) Total (rd.193+197) din care:</t>
  </si>
  <si>
    <t xml:space="preserve"> Instituţiilor publice, din care:(rd.194+195+196)</t>
  </si>
  <si>
    <t xml:space="preserve">              - Administraţiile  locale (exclusiv fondurile de securitate socială)   (S1313)</t>
  </si>
  <si>
    <t>Credite pe termen lung acordate din Fondul Special  de dezvoltare la dispoziţia Guvernului  (ct. 2671) Total (rd.199+203) din care:</t>
  </si>
  <si>
    <t xml:space="preserve"> -Instituţiilor publice, din care (rd.200+201+202)</t>
  </si>
  <si>
    <t>Alte credite pe termen lung acordate (ct. 2675). Total (rd.205+209)din care:</t>
  </si>
  <si>
    <t xml:space="preserve"> -Instituţiilor publice, din care(rd.206+207+208)</t>
  </si>
  <si>
    <t>Total (în baze cash)(rd.186+192+198+204+240)</t>
  </si>
  <si>
    <t>Dobânzi de încasat aferente creditelor pe termen lung  acordate din venituri din privatizare (ct.2676). Total (rd.212+216)  din care:</t>
  </si>
  <si>
    <t>Instituţiilor publice, din care:(rd.213+214+215)</t>
  </si>
  <si>
    <t>Dobânzi de încasat aferente creditelor pe termen lung  acordate din contul curent general al trezoreriei statului (ct.2676). Total (rd.218+222) din care:</t>
  </si>
  <si>
    <t xml:space="preserve">     -Instituţiilor publice, din care (rd.219+220+221)</t>
  </si>
  <si>
    <t>Dobânzi de încasat aferente creditelor pe termen lung  acordate din Fondul Special  de dezvoltare la dispoziţia Guvernului (ct. 2676). Total                (rd. 224+228) din care:</t>
  </si>
  <si>
    <t xml:space="preserve"> -Instituţiilor publice, din care (rd.225+226+227)</t>
  </si>
  <si>
    <t>Dobânzi de încasat aferente altor credite pe termen lung acordate ( ct.2676).Total (rd.230+234) din care:</t>
  </si>
  <si>
    <t xml:space="preserve"> -Institutiilor publice, din care(rd.231+232+233)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</si>
  <si>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</si>
  <si>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</si>
  <si>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</si>
  <si>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Total (în baze accrual) (cash+dobânzi)(rd.237+238)</t>
  </si>
  <si>
    <t>Alte credite pe termen lung acordate din bugetul de stat (ct. 2675). Total (rd.240) din care:</t>
  </si>
  <si>
    <t xml:space="preserve">            -Alţi intermediari financiari, exclusiv societăţile 
     de asigurare şi fondurile de pensii (S.125)</t>
  </si>
  <si>
    <t>Dobanzi de incasat aferente altor credite pe termen lung acordate din bugetul de stat(ct 2676) Total (rd 242) din care:</t>
  </si>
  <si>
    <t xml:space="preserve">           -Alţi intermediari financiari, exclusiv societăţile 
     de asigurare şi fondurile de pensii  (S.125)</t>
  </si>
  <si>
    <t>D</t>
  </si>
  <si>
    <t>ACTIUNI SI ALTE PARTICIPATII</t>
  </si>
  <si>
    <t>Acţiuni şi alte titluri, exclusiv acţiuni ale fondurilor mutuale</t>
  </si>
  <si>
    <t xml:space="preserve">D.1
</t>
  </si>
  <si>
    <t>Acţiuni cotate (se includ şi acţiunile deţinute de instituţiile publice provenite din conversia creanţelor bugetare în acţiuni )</t>
  </si>
  <si>
    <t>Acţiuni cotate deţinute de stat la societăţi nefinanciare         (ct.2601 -ct.2961) (S.11)</t>
  </si>
  <si>
    <t>Acţiuni cotate deţinute de stat la societăţi care acceptă depozite, exclusiv banca centrală  (ct.2601 - ct.2961)  (S.122)</t>
  </si>
  <si>
    <t>Acţiuni cotate deţinute de stat la societăţi de asigurări rezidente (ct.2601-2961) (S125)</t>
  </si>
  <si>
    <t xml:space="preserve">Acţiuni cotate deţinute de stat la Fondul Proprietatea (ct.2601-2961) </t>
  </si>
  <si>
    <t>Total (la val. ctb. netă = la valoarea de intrare mai puţin ajustările cumulate pentru pierderea de valoare) (rd.253+254+255+255.1)</t>
  </si>
  <si>
    <t xml:space="preserve">D.2
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</si>
  <si>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</si>
  <si>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(ct.2602 - ct.2961)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</si>
  <si>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(ct.2602 -ct.2961)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</si>
  <si>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</si>
  <si>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(ct.2602 - ct.2961) (Societăţi de asigurare; Fonduri de pensii) (S.128; S.129) </t>
  </si>
  <si>
    <t>Total (la valoarea contabila neta(la valoarea de intrare mai putin ajustarile cumulate pentru pierderea de valoare)(rd.261+262+263)</t>
  </si>
  <si>
    <t>D.3</t>
  </si>
  <si>
    <t>Alte participaţii</t>
  </si>
  <si>
    <t>Participaţiile statului la alte societăţi care nu sunt organizate pe acţiuni (regii autonome,  , srl, comandită,  etc) (ct.2601+2602-2961)</t>
  </si>
  <si>
    <t>Participaţiile statului la capitalul unor organisme internaţionale, cu excepţia FMI (ct.2601+2602-2961)</t>
  </si>
  <si>
    <t>Participaţiile statului la companii straine (Krivoi Rog, etc) (ct.260-2961)</t>
  </si>
  <si>
    <t>Total (la valoarea de intrare mai puţin ajustările cumulate pentru pierderea de valoare) (rd.271+272+273)</t>
  </si>
  <si>
    <t>D.4.</t>
  </si>
  <si>
    <t>Acţiuni la organisme de plasament colectiv</t>
  </si>
  <si>
    <t xml:space="preserve">                                                                     X</t>
  </si>
  <si>
    <t xml:space="preserve">1
</t>
  </si>
  <si>
    <t>Participaţiile statului la organisme de plasament colectiv   (ct.2601+ 2602-2961)( Fonduri de piaţă monetară) (S.123)</t>
  </si>
  <si>
    <t>Total (la valoarea de intrare mai puţin ajustările cumulate pentru pierderea de valoare) (rd.281)</t>
  </si>
  <si>
    <t>E</t>
  </si>
  <si>
    <t>ALTE CONTURI DE PRIMIT</t>
  </si>
  <si>
    <t>E.1</t>
  </si>
  <si>
    <t xml:space="preserve">Credite comerciale şi avansuri acordate </t>
  </si>
  <si>
    <t xml:space="preserve">Creanţe comerciale necurente legate de livrări de bunuri şi servicii ale instituţiilor publice (ct.4112+4118+4612-4912-4962). Total (rd.293+294+295+299) din care: </t>
  </si>
  <si>
    <t xml:space="preserve">   - gospodăriile populaţiei (S.14)</t>
  </si>
  <si>
    <t xml:space="preserve">   - de la societăţi nefinanciare  (S.11)</t>
  </si>
  <si>
    <t xml:space="preserve">   -de la instituţiile publice, din care: (rd.296+297+298)</t>
  </si>
  <si>
    <t xml:space="preserve">Creanţe comerciale curente legate de livrări de bunuri şi servicii ale instituţiilor publice (ct.232+234+409+4111+4118+413+418+4611-4911-4961). Total (rd.301+302+303+307) din care: </t>
  </si>
  <si>
    <t xml:space="preserve">   -de la gospodariile populatiei (S 14)</t>
  </si>
  <si>
    <t xml:space="preserve">        -de la societăţi nefinanciare  (S.11)</t>
  </si>
  <si>
    <t xml:space="preserve">   -de la instituţiile publice, din care: (rd.304+305+306)</t>
  </si>
  <si>
    <t xml:space="preserve">              -din care: creantele unitatilor sanitare cu paturi fata de Casele de Sanatate)</t>
  </si>
  <si>
    <t xml:space="preserve">   -de la nerezidenţi  (S21,S22)</t>
  </si>
  <si>
    <t>Creanţe din operaţiuni de clearing, barter şi cooperare economică (ct.461/5128)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</si>
  <si>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</si>
  <si>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</si>
  <si>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</si>
  <si>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(ct.463-497). Total (rd.317+318+319+323) din care:</t>
  </si>
  <si>
    <t xml:space="preserve">   -de la instituţiile publice, din care: (rd.320+321+322)</t>
  </si>
  <si>
    <t>Creanţele autorităţilor de privatizare (ct.461).   Total  (rd.325+326+327) din care:</t>
  </si>
  <si>
    <t xml:space="preserve">  - de la societăţi nefinanciare  (S.11)</t>
  </si>
  <si>
    <t>Creanţe ale fondului de risc (ct.461)</t>
  </si>
  <si>
    <t>Creanţe ale bugetului trezoreriei statului (ct.466.9)</t>
  </si>
  <si>
    <t>Alte creanţe ale instituţiilor autonome şi instituţiilor  finanţate din venituri proprii din subordinea, coordonarea, autoritatea  ministerelor) (ct.461)  (ex.Comisia de Asigurări,Comisia de Supravegere al Sistemului de   Pensii Private   etc..)</t>
  </si>
  <si>
    <t>Total (rd.316+324+328+329+328.1)</t>
  </si>
  <si>
    <t xml:space="preserve">Creanţe din operaţiuni cu fonduri externe nerambursabile de la  Comisia  Europeană/alţi donatori </t>
  </si>
  <si>
    <t xml:space="preserve">             X</t>
  </si>
  <si>
    <t>Sume de primit de la Comisia Europeană – PHARE, SAPARD, ISPA (ct.4501)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</si>
  <si>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</si>
  <si>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 4503).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</si>
  <si>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(ct.4505.1)</t>
  </si>
  <si>
    <r>
      <t xml:space="preserve">Creante necurente – sume ce urmează a fi încasate după o perioada mai mare de un an </t>
    </r>
    <r>
      <rPr>
        <sz val="10"/>
        <rFont val="Trebuchet MS"/>
        <family val="2"/>
      </rPr>
      <t>(ct.4112+</t>
    </r>
    <r>
      <rPr>
        <i/>
        <sz val="10"/>
        <rFont val="Trebuchet MS"/>
        <family val="2"/>
      </rPr>
      <t>4118</t>
    </r>
    <r>
      <rPr>
        <sz val="10"/>
        <rFont val="Trebuchet MS"/>
        <family val="2"/>
      </rPr>
      <t>+4282+</t>
    </r>
    <r>
      <rPr>
        <b/>
        <sz val="10"/>
        <rFont val="Trebuchet MS"/>
        <family val="2"/>
      </rPr>
      <t>4612</t>
    </r>
    <r>
      <rPr>
        <sz val="10"/>
        <rFont val="Trebuchet MS"/>
        <family val="2"/>
      </rPr>
      <t xml:space="preserve"> – 4912 - 4962) din care:  </t>
    </r>
  </si>
  <si>
    <r>
      <t xml:space="preserve">Creanţe din operaţiuni comerciale, avansuri şi alte decontări </t>
    </r>
    <r>
      <rPr>
        <sz val="10"/>
        <rFont val="Trebuchet MS"/>
        <family val="2"/>
      </rPr>
      <t xml:space="preserve">(ct.232+234+409+4111+4118+413+418+425+4282+ </t>
    </r>
    <r>
      <rPr>
        <b/>
        <sz val="10"/>
        <rFont val="Trebuchet MS"/>
        <family val="2"/>
      </rPr>
      <t>4611</t>
    </r>
    <r>
      <rPr>
        <sz val="10"/>
        <rFont val="Trebuchet MS"/>
        <family val="2"/>
      </rPr>
      <t xml:space="preserve"> + 473**+481+482+483 - 4911- 4961+5128) din care:</t>
    </r>
  </si>
  <si>
    <t>Sume de primit de la Comisia Europeană/alţi donatori reprezentând venituri ale bugetului general consolidat – bugetul asigurărilor sociale de stat - FONDURI EXTERNE NERAMBURSABILE POSTADERARE (ct.4505,2)</t>
  </si>
  <si>
    <t>Sume de primit de la Comisia Europeană/alţi donatori reprezentând venituri ale bugetului general consolidat – bugetele fondurilor speciale - FONDURI EXTERNE NERAMBURSABILE POSTADERARE (ct.4505.3)</t>
  </si>
  <si>
    <r>
      <t>Active fixe necorporale                                                               (ct.</t>
    </r>
    <r>
      <rPr>
        <sz val="10"/>
        <rFont val="Trebuchet MS"/>
        <family val="2"/>
      </rPr>
      <t>203+205+206+208+233-280-290-293</t>
    </r>
    <r>
      <rPr>
        <b/>
        <sz val="10"/>
        <rFont val="Trebuchet MS"/>
        <family val="2"/>
      </rPr>
      <t>*)</t>
    </r>
  </si>
  <si>
    <r>
      <t xml:space="preserve">Conturi la trezorerie, casa în lei </t>
    </r>
    <r>
      <rPr>
        <sz val="10"/>
        <rFont val="Trebuchet MS"/>
        <family val="2"/>
      </rPr>
      <t>(ct.510+5121+5125+5131+5141+5151+5153+5161+5171+5201 +5211+5212+5213+523+5251+5252+5253+526+527+528+5291 +5292 +5293+5294 +5299 +5311 +550 +551 +552 +555 +557 +5581+5582+5591+5601+5602+ 561+562 +5711 +5712 +5713+5714 +5741+5742+5743+5744</t>
    </r>
    <r>
      <rPr>
        <b/>
        <sz val="10"/>
        <rFont val="Trebuchet MS"/>
        <family val="2"/>
      </rPr>
      <t>-</t>
    </r>
    <r>
      <rPr>
        <b/>
        <sz val="10"/>
        <color indexed="10"/>
        <rFont val="Trebuchet MS"/>
        <family val="2"/>
      </rPr>
      <t>7701</t>
    </r>
    <r>
      <rPr>
        <sz val="10"/>
        <color indexed="10"/>
        <rFont val="Trebuchet MS"/>
        <family val="2"/>
      </rPr>
      <t>)</t>
    </r>
    <r>
      <rPr>
        <sz val="10"/>
        <rFont val="Trebuchet MS"/>
        <family val="2"/>
      </rPr>
      <t xml:space="preserve"> </t>
    </r>
  </si>
  <si>
    <r>
      <t>Dobanzi de incasa(ct.</t>
    </r>
    <r>
      <rPr>
        <sz val="10"/>
        <rFont val="Trebuchet MS"/>
        <family val="2"/>
      </rPr>
      <t>5187</t>
    </r>
    <r>
      <rPr>
        <b/>
        <sz val="10"/>
        <rFont val="Trebuchet MS"/>
        <family val="2"/>
      </rPr>
      <t xml:space="preserve"> )</t>
    </r>
  </si>
  <si>
    <r>
      <t>Datorii comerciale,  avansuri şi alte decontări (ct.401</t>
    </r>
    <r>
      <rPr>
        <sz val="10"/>
        <rFont val="Trebuchet MS"/>
        <family val="2"/>
      </rPr>
      <t>+403+4041+405+408+419+4621+473+481+</t>
    </r>
    <r>
      <rPr>
        <b/>
        <sz val="10"/>
        <rFont val="Trebuchet MS"/>
        <family val="2"/>
      </rPr>
      <t>482+</t>
    </r>
    <r>
      <rPr>
        <sz val="10"/>
        <rFont val="Trebuchet MS"/>
        <family val="2"/>
      </rPr>
      <t xml:space="preserve"> 483+ 269+509+5128</t>
    </r>
    <r>
      <rPr>
        <b/>
        <sz val="10"/>
        <rFont val="Trebuchet MS"/>
        <family val="2"/>
      </rPr>
      <t>) din care:</t>
    </r>
  </si>
  <si>
    <r>
      <t xml:space="preserve">Datorii către bugete (ct </t>
    </r>
    <r>
      <rPr>
        <sz val="10"/>
        <rFont val="Trebuchet MS"/>
        <family val="2"/>
      </rPr>
      <t>431+437+.440+441+4423+ 4428+ 444+ 446+</t>
    </r>
    <r>
      <rPr>
        <b/>
        <sz val="10"/>
        <rFont val="Trebuchet MS"/>
        <family val="2"/>
      </rPr>
      <t>4481</t>
    </r>
    <r>
      <rPr>
        <sz val="10"/>
        <rFont val="Trebuchet MS"/>
        <family val="2"/>
      </rPr>
      <t>+4555+4671+4672+4673+4674+4675+4679+473+ 481+482</t>
    </r>
    <r>
      <rPr>
        <b/>
        <sz val="10"/>
        <rFont val="Trebuchet MS"/>
        <family val="2"/>
      </rPr>
      <t>) din care:</t>
    </r>
  </si>
  <si>
    <r>
      <t>Datorii din operaţiuni cu Fonduri externe nerambursabile şi fonduri de la buget, alte datorii către alte organisme internaţionale (ct.</t>
    </r>
    <r>
      <rPr>
        <sz val="10"/>
        <rFont val="Trebuchet MS"/>
        <family val="2"/>
      </rPr>
      <t>4502+4504+4506+4512+4514+4516+4521 +4522+4532+4542+4544+4546+4552+4554 +4564+ 4584+ 4585+459+462+473</t>
    </r>
    <r>
      <rPr>
        <b/>
        <sz val="10"/>
        <rFont val="Trebuchet MS"/>
        <family val="2"/>
      </rPr>
      <t xml:space="preserve"> )</t>
    </r>
  </si>
  <si>
    <r>
      <t>Împrumuturi pe termen scurt- sume ce urmează a fi  plătite într-o perioadă de până la  un an (ct.</t>
    </r>
    <r>
      <rPr>
        <sz val="10"/>
        <rFont val="Trebuchet MS"/>
        <family val="2"/>
      </rPr>
      <t>5186+5191+5192++5193+5194+5195+5196+ 5197+5198</t>
    </r>
    <r>
      <rPr>
        <b/>
        <sz val="10"/>
        <rFont val="Trebuchet MS"/>
        <family val="2"/>
      </rPr>
      <t>)</t>
    </r>
  </si>
  <si>
    <r>
      <t>Salariile angajaţilor (ct.</t>
    </r>
    <r>
      <rPr>
        <sz val="10"/>
        <rFont val="Trebuchet MS"/>
        <family val="2"/>
      </rPr>
      <t>421+423+426+4271+4273+4281</t>
    </r>
    <r>
      <rPr>
        <b/>
        <sz val="10"/>
        <rFont val="Trebuchet MS"/>
        <family val="2"/>
      </rPr>
      <t>)</t>
    </r>
  </si>
  <si>
    <r>
      <t>Alte drepturi cuvenite  altor categorii de persoane (pensii, indemnizaţii de şomaj, burse) (ct</t>
    </r>
    <r>
      <rPr>
        <sz val="10"/>
        <rFont val="Trebuchet MS"/>
        <family val="2"/>
      </rPr>
      <t>.422+424</t>
    </r>
    <r>
      <rPr>
        <b/>
        <sz val="10"/>
        <rFont val="Trebuchet MS"/>
        <family val="2"/>
      </rPr>
      <t>+426+</t>
    </r>
    <r>
      <rPr>
        <sz val="10"/>
        <rFont val="Trebuchet MS"/>
        <family val="2"/>
      </rPr>
      <t>4272+4273+429+438</t>
    </r>
    <r>
      <rPr>
        <b/>
        <sz val="10"/>
        <rFont val="Trebuchet MS"/>
        <family val="2"/>
      </rPr>
      <t>)din care:</t>
    </r>
  </si>
  <si>
    <r>
      <t>Rezultatul reportat                                                                     (ct.</t>
    </r>
    <r>
      <rPr>
        <sz val="10"/>
        <rFont val="Trebuchet MS"/>
        <family val="2"/>
      </rPr>
      <t>117- sold creditor</t>
    </r>
    <r>
      <rPr>
        <b/>
        <sz val="10"/>
        <rFont val="Trebuchet MS"/>
        <family val="2"/>
      </rPr>
      <t>)</t>
    </r>
  </si>
  <si>
    <t>Rezultatul patrimonial al exercitiului                                         (ct.121- sold debitor)</t>
  </si>
  <si>
    <r>
      <t>Stocuri (ct.</t>
    </r>
    <r>
      <rPr>
        <sz val="10"/>
        <rFont val="Trebuchet MS"/>
        <family val="2"/>
      </rPr>
      <t>301+302+303+304+305+307+309+331+332+341+345+346+347+349+351+354+356+357+358+ 359+361+371+381+/-348+/-378-391-392-393-394-395-396-397-398</t>
    </r>
    <r>
      <rPr>
        <b/>
        <sz val="10"/>
        <rFont val="Trebuchet MS"/>
        <family val="2"/>
      </rPr>
      <t>)</t>
    </r>
  </si>
  <si>
    <r>
      <t xml:space="preserve">Conturi la instituţii de credit,BNR, casa în valută, </t>
    </r>
    <r>
      <rPr>
        <sz val="10"/>
        <rFont val="Trebuchet MS"/>
        <family val="2"/>
      </rPr>
      <t>(ct.5112+</t>
    </r>
    <r>
      <rPr>
        <b/>
        <sz val="10"/>
        <rFont val="Trebuchet MS"/>
        <family val="2"/>
      </rPr>
      <t>5121+5124</t>
    </r>
    <r>
      <rPr>
        <sz val="10"/>
        <rFont val="Trebuchet MS"/>
        <family val="2"/>
      </rPr>
      <t>+5125+5131+5132+5141+ 5142+  5151+5152+5153+5161 +5162+5171+5172 +5314+5411+5412+ 550+ 5583+5592+5601 +5602) din care:</t>
    </r>
  </si>
  <si>
    <r>
      <t>Împrumuturi pe termen lung (ct.</t>
    </r>
    <r>
      <rPr>
        <sz val="10"/>
        <rFont val="Trebuchet MS"/>
        <family val="2"/>
      </rPr>
      <t>1612+1622+1632+1642+1652+1661+1662+1672+168 -169</t>
    </r>
    <r>
      <rPr>
        <b/>
        <sz val="10"/>
        <rFont val="Trebuchet MS"/>
        <family val="2"/>
      </rPr>
      <t>)</t>
    </r>
  </si>
  <si>
    <r>
      <t xml:space="preserve">Datorii comerciale şi avansuri ,                                                        (ct. </t>
    </r>
    <r>
      <rPr>
        <b/>
        <sz val="10"/>
        <rFont val="Trebuchet MS"/>
        <family val="2"/>
      </rPr>
      <t>401</t>
    </r>
    <r>
      <rPr>
        <sz val="10"/>
        <rFont val="Trebuchet MS"/>
        <family val="2"/>
      </rPr>
      <t>+403+4041+405+408+419+4621) din care:</t>
    </r>
  </si>
  <si>
    <r>
      <t>Sume necurente- sume ce urmează a fi  plătite după o perioadă mai mare de un an (ct.</t>
    </r>
    <r>
      <rPr>
        <sz val="10"/>
        <rFont val="Trebuchet MS"/>
        <family val="2"/>
      </rPr>
      <t>269+401+403+4042+405+</t>
    </r>
    <r>
      <rPr>
        <b/>
        <sz val="10"/>
        <rFont val="Trebuchet MS"/>
        <family val="2"/>
      </rPr>
      <t>4622</t>
    </r>
    <r>
      <rPr>
        <sz val="10"/>
        <rFont val="Trebuchet MS"/>
        <family val="2"/>
      </rPr>
      <t>+509</t>
    </r>
    <r>
      <rPr>
        <b/>
        <sz val="10"/>
        <rFont val="Trebuchet MS"/>
        <family val="2"/>
      </rPr>
      <t>) din care:</t>
    </r>
  </si>
  <si>
    <r>
      <t xml:space="preserve">Cheltuieli în avans </t>
    </r>
    <r>
      <rPr>
        <sz val="10"/>
        <rFont val="Trebuchet MS"/>
        <family val="2"/>
      </rPr>
      <t>(ct.</t>
    </r>
    <r>
      <rPr>
        <b/>
        <sz val="10"/>
        <rFont val="Trebuchet MS"/>
        <family val="2"/>
      </rPr>
      <t xml:space="preserve"> 471 </t>
    </r>
    <r>
      <rPr>
        <sz val="10"/>
        <rFont val="Trebuchet MS"/>
        <family val="2"/>
      </rPr>
      <t>)</t>
    </r>
  </si>
  <si>
    <r>
      <t>Active financiare necurente (investiţii pe termen lung) peste un an    (ct.</t>
    </r>
    <r>
      <rPr>
        <sz val="10"/>
        <rFont val="Trebuchet MS"/>
        <family val="2"/>
      </rPr>
      <t>260+265+2671+ 2672+2673+ 2675+ 2676 +2678+2679-296</t>
    </r>
    <r>
      <rPr>
        <b/>
        <sz val="10"/>
        <rFont val="Trebuchet MS"/>
        <family val="2"/>
      </rPr>
      <t>) din care:</t>
    </r>
  </si>
  <si>
    <t>Decontări privind incheierea execuţiei bugetului de stat din anul curent      (cont 489)</t>
  </si>
  <si>
    <t xml:space="preserve"> CONTUL DE REZULTAT PATRIMONIAL  </t>
  </si>
  <si>
    <r>
      <t>VI</t>
    </r>
    <r>
      <rPr>
        <sz val="10"/>
        <rFont val="Trebuchet MS"/>
        <family val="2"/>
      </rPr>
      <t>.</t>
    </r>
  </si>
  <si>
    <t xml:space="preserve"> la data de 31 Martie 2016</t>
  </si>
  <si>
    <t>SITUAŢIA FLUXURILOR DE TREZORERIE - Bugetul de Stat    la data de 31 Martie 2016</t>
  </si>
  <si>
    <t>VIZAT TREZORERIE,</t>
  </si>
  <si>
    <t>SITUAŢIA FLUXURILOR DE TREZORERIE - Bugetul de Stat                                                                                                                 la data de 31 Martie  2016</t>
  </si>
  <si>
    <t>SITUAŢIA PLĂŢILOR EFECTUATE DIN BUGET CARE NU REPREZINTĂ CHELTUIELI EFECTIVE</t>
  </si>
  <si>
    <t xml:space="preserve">                                                       la data de 31 Martie 2016</t>
  </si>
  <si>
    <t>PLĂŢI   RESTANTE  Bugetul de Stat</t>
  </si>
  <si>
    <t xml:space="preserve">   DIN ADMINISTRAŢIA CENTRALĂ  la data de 31 Martie 2016</t>
  </si>
  <si>
    <t>CONTUL DE EXECUTIE - CHELTUIELI BUGET DE STAT la data de 31 Martie 2016</t>
  </si>
  <si>
    <t>Intocmit,</t>
  </si>
  <si>
    <t>Sume de primit de la Comisia Europeană/alţi donatori reprezentând venituri ale bugetului general consolidat – buget local - FONDURI EXTERNE NERAMBURSABILE POSTADERARE  (ct.4505.4)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</si>
  <si>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(ct.4505.5)</t>
  </si>
  <si>
    <t>Sume de primit de la Comisia Europeana/alţi donatori datorate altor beneficiari -ONG-uri, societăţi comerciale,etc. - FONDURI EXTERNE NERAMBURSABILE POSTADERARE (ct.4507)</t>
  </si>
  <si>
    <t xml:space="preserve"> Sume avansate/ de justificat  Autorităţilor de Management/ Agenţiilor de Plăţi -  FONDURI EXTERNE NERAMBURSABILE POSTADERARE ŞI FONDURI DE LA BUGET ( ct.4572) </t>
  </si>
  <si>
    <t>Avansuri acordate beneficiarilor  din fonduri externe nerambursabile postaderare şi fonduri de la buget  de Autorităţile de Certificare/Autorităţile de Management (ct.4545).                    Total, din care :(rd.341.1+341.2+341.3+341.4)</t>
  </si>
  <si>
    <t>Avansuri acordate beneficiarilor din fonduri externe nerambursabile postaderare şi fonduri de la buget – instituţii publice finanţate din bugetul local (ct.4545.1)</t>
  </si>
  <si>
    <t>Avansuri acordate beneficiarilor din fonduri externe nerambursabile postaderare şi fonduri de la buget – instituţii publice finanţate din venituri proprii/venituri proprii şi subvenţii (ct.4545.2)</t>
  </si>
  <si>
    <t>Avansuri acordate beneficiarilor din fonduri externe nerambursabile postaderare şi fonduri de la buget – ONG-uri, societăţi comerciale, etc. (ct.4545.3)</t>
  </si>
  <si>
    <t>Avansuri acordate beneficiarilor din fonduri externe nerambursabile postaderare şi fonduri de la buget – instituţii publice finanţate integral din buget (ct.4545.4)</t>
  </si>
  <si>
    <t>Avansuri acordate beneficiarilor din fonduri externe nerambursabile postaderare pentru agricultură şi fonduri de la buget de Agenţiile de Plăţi/ Ministerul Agriculturii  (ct.4545)                                            Total din care (rd.342.1+342.2+342.3+342.4):</t>
  </si>
  <si>
    <t>Avansuri acordate beneficiarilor din fonduri externe nerambursabile postaderare şi fonduri de la buget - instituţii publice finanţate din bugetul local   (ct.4545.1)</t>
  </si>
  <si>
    <t>Avansuri acordate  beneficiarilor din fonduri externe nerambursabile postaderare şi fonduri de la buget  - instituţii publice finanţate din venituri proprii/ venituri proprii şi subvenţii (ct.4545.2)</t>
  </si>
  <si>
    <t>Avansuri acordate  beneficiarilor din fonduri externe nerambursabile postaderare şi fonduri de la buget -  ONG-uri, societăţi comerciale, etc.  (ct.4545.3)</t>
  </si>
  <si>
    <t>Avansuri acordate  beneficiarilor   din fonduri externe nerambursabile postaderare şi fonduri de la buget -                instituţii publice finanţate integral din buget (ct.4545.4)</t>
  </si>
  <si>
    <t>Sume de primit de la Autorităţile de Certificare/ Autorităţile de Management/ Agenţiile de Plăţi - FONDURI EXTERNE NERAMBURSABILE POSTADERARE        ( ct. 4583.1)</t>
  </si>
  <si>
    <t>Sume de primit de la Autoritatile de Certificare/Autoritatile de Management - fonduri de la buget ( ct.4583.2)</t>
  </si>
  <si>
    <t>Sume solicitate la rambursare aferente  fondurilor externe nerambursabile postaderare in curs de virare  la buget ( ct.8077)</t>
  </si>
  <si>
    <t xml:space="preserve"> DATORII FINANCIARE</t>
  </si>
  <si>
    <t>A.2</t>
  </si>
  <si>
    <t xml:space="preserve">Alte depozite </t>
  </si>
  <si>
    <t xml:space="preserve">Sume datorate terţilor reprezentând garanţii şi cauţiuni aflate în conturile instituţiilor publice (ct.4281+462). Total (rd.354+355+356), din care:      
           </t>
  </si>
  <si>
    <t xml:space="preserve"> - salariaţilor (gospodăriile populaţiei) (S.143)</t>
  </si>
  <si>
    <t xml:space="preserve"> - societăţilor nefinanciare  (S.11) </t>
  </si>
  <si>
    <t xml:space="preserve">   - instituţiilor publice, din care: (rd.357+358+359)</t>
  </si>
  <si>
    <t>Disponibilităţi ale Comisiei Europene la Trezoreria Statului (ct.5127)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</si>
  <si>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</si>
  <si>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</si>
  <si>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</si>
  <si>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</si>
  <si>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 xml:space="preserve"> Împrumuturi pe bază de titluri pe termen scurt altele decât acţiuni şi produse financiare derivate emise de către administraţia centrală, (ct.5191+1611).Total (rd.373+374+375+376)  din care achizitionate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</si>
  <si>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</si>
  <si>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</si>
  <si>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</si>
  <si>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375.1</t>
  </si>
  <si>
    <t>Total (la valoare nominală) (rd.372)</t>
  </si>
  <si>
    <t>Dobânzi de plătit pentru împrumuturi pe bază de titluri pe termen scurt, altele decât acţiuni şi produse financiare derivate (ct 1681+5186)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</si>
  <si>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</si>
  <si>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</si>
  <si>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</si>
  <si>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</si>
  <si>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 xml:space="preserve"> Împrumuturi pe bază de titluri pe termen lung altele decât acţiuni şi produse financiare derivate emise de către administraţia centrală,  (ct.1612). Total (rd. 387+388+389+390), din care achizitionate de:</t>
  </si>
  <si>
    <t xml:space="preserve">      -   Banca centrală    (S.121)</t>
  </si>
  <si>
    <t xml:space="preserve">      -  Societăţi care acceptă depozite, exclusiv banca centrală    (S.122)</t>
  </si>
  <si>
    <t>389.1</t>
  </si>
  <si>
    <t>Total (la valoare nominală)( rd.386)</t>
  </si>
  <si>
    <t>Dobânzi de plătit pentru împrumuturi pe bază de titluri pe termen lung, altele decât acţiuni şi produse financiare derivate (ct.1681)</t>
  </si>
  <si>
    <t>Total (în baze accrual) (cash+dobânzi)(rd.391)</t>
  </si>
  <si>
    <t>CREDITE PRIMITE, din care:</t>
  </si>
  <si>
    <t>C.1</t>
  </si>
  <si>
    <t>Credite pe termen scurt primite</t>
  </si>
  <si>
    <t>Credite pe termen scurt primite (contractate, garantate, asimilate, etc.)  de instituţiile publice  din administraţia centrală (ct.1641+1651+1671+5191 +5192).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</si>
  <si>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</si>
  <si>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(ct.5198+1662+1671)</t>
  </si>
  <si>
    <t>Credite pe termen scurt primite din venituri din privatizare de către instituţiile publice din administraţia centrală (ct.5191+ 5192+1621+1671) (S1311)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</si>
  <si>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</si>
  <si>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</si>
  <si>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>Dobânzi de plătit aferente creditelor pe termen scurt contractate  de instituţiile publice din administraţia centrală  (ct.1684+1685+1687+5186). Total (rd.411+412+413) din care acordate de:</t>
  </si>
  <si>
    <t xml:space="preserve">     -Societăţi care acceptă depozite, exclusiv banca centrală     (S.122)</t>
  </si>
  <si>
    <t>Dobânzi de plătit aferente creditelor pe termen scurt primite din contul curent general al trezoreriei statului (ct.1687+5186)</t>
  </si>
  <si>
    <t>Dobânzi de plătit aferente creditelor pe termen scurt primite din venituri din privatizare (ct.5186+1687) S (1311)</t>
  </si>
  <si>
    <t>Total (dobanzi  de plătit )(rd.410+414+415)</t>
  </si>
  <si>
    <t>Total (în baze accrual) (cash+dobânzi) (rd.409+416)</t>
  </si>
  <si>
    <t>Depozite atrase la trezorerie (ct.5193)</t>
  </si>
  <si>
    <t>Dobânzi de plătit aferente depozitelor atrase la trezorerie (ct.5186)</t>
  </si>
  <si>
    <t>Total (in baze accrual) (cash+dobânzi)(rd.418+419)</t>
  </si>
  <si>
    <t>Credite pe termen scurt primite rezultate  din reclasificarea creditelor comerciale în împrumuturi (Maastricht debt) conform deciziei Eurostat</t>
  </si>
  <si>
    <t xml:space="preserve">Credite pe termen scurt provenind din reclasificarea creditelor comerciale în împrumuturi (Maastricht debt), conform deciziei Eurostat, (1671+5191) .Total (rd.423+424+425+426)  din care acordate de: </t>
  </si>
  <si>
    <t xml:space="preserve">     -  Societăţi care acceptă depozite, exclusiv banca centrală  (S.122)  (În cazul refinanţării fără regres a unei creanţe asupra guvernului) </t>
  </si>
  <si>
    <t xml:space="preserve">      -Alti rezidenţi (Alţi intermediari financiari, exclusiv societăţile de asigurare şi fondurile de pensii)  (S.125) (În cazul refinanţării fără regres a unei creanţe asupra Guvernului)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</si>
  <si>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</si>
  <si>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(ct.1687+5186). Total (rd.428+429+429.1+429.2) din care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</si>
  <si>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</si>
  <si>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-Societăţi nefinanciare  (S. 11)                                                              (În cazul restructurării creditelor comerciale)</t>
  </si>
  <si>
    <t>C.2</t>
  </si>
  <si>
    <t>Credite pe termen lung primite</t>
  </si>
  <si>
    <t>Credite pe termen lung primite  (contractate, garantate, asimilate, etc.)   de instituţiile publice (ct.1642+1652+1672).Total (rd.432+433+434), din care acordate de :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</si>
  <si>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</si>
  <si>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(ct1662+1672)(S1311)</t>
  </si>
  <si>
    <t>Credite  pe termen lung primite din venituri din privatizare de către instituţii publice din administraţia centrală  (ct.1672(S1311)</t>
  </si>
  <si>
    <t>Total (în baze cash)(rd.431+435+436)</t>
  </si>
  <si>
    <t>Dobânzi de plătit aferente creditelor pe termen lung  primite (contractate garantate, asimilate, etc.)   de instituţiile publice din administraţia centrală  (ct.1684+1685+1687).Total  (rd.439+440+441)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</si>
  <si>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</si>
  <si>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</si>
  <si>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(ct.1687)(S1311)</t>
  </si>
  <si>
    <t>Total dobânzi de plătit (rd.438+442+443)</t>
  </si>
  <si>
    <t>Total (în baze accrual)(rd.437+444)    (cash+dobânzi)</t>
  </si>
  <si>
    <t xml:space="preserve">Credite pe termen lung provenind  din reclasificarea creditelor comerciale în împrumuturi (Maastricht debt), conform deciziei Eurostat, (1672). Total (rd.448+449+450+451)  din care acordate de: 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</si>
  <si>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</si>
  <si>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</si>
  <si>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(ct.1687).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</si>
  <si>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</si>
  <si>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</si>
  <si>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-Societăţi nefinanciare  (S.11)                                                                             (În cazul restructurării creditelor comerciale)</t>
  </si>
  <si>
    <t>ALTE CONTURI DE PLATIT</t>
  </si>
  <si>
    <t>Credite comerciale şi avansuri primite</t>
  </si>
  <si>
    <t xml:space="preserve">Datorii comerciale necurente legate de livrări de bunuri şi servicii  (ct.401+ct.403+ct.4042+ct.405+ct.4622). Total (rd.458+459+463+464),  din care către: </t>
  </si>
  <si>
    <t xml:space="preserve">        -Societăţi nefinanciare (S.11)</t>
  </si>
  <si>
    <t xml:space="preserve">        -Instituţii publice, din care (rd.460+461+462): </t>
  </si>
  <si>
    <t xml:space="preserve">Datorii comerciale curente si avansuri legate de livrări de bunuri şi servicii  (ct.401+403+4041+ 405+408+419+4621).Total (rd.466+467+468.1+468.2),  din care către: </t>
  </si>
  <si>
    <t xml:space="preserve"> - Societăţi nefinanciare  (S.11)</t>
  </si>
  <si>
    <t xml:space="preserve">        -Instituţii publice, din care (rd.467.1+467.2+467.3): </t>
  </si>
  <si>
    <t>Datorii din operaţiuni de clearing, barter şi cooperare economică (ct.462/5128)</t>
  </si>
  <si>
    <t>Alte datorii de plătit exclusiv creditele comerciale şi avansuri</t>
  </si>
  <si>
    <t xml:space="preserve">                                    X</t>
  </si>
  <si>
    <t>Datoriile  instituţiilor publice către bugete                ( ct. 4423 + 431+437+4428+444+446+4481)</t>
  </si>
  <si>
    <t>Salariile angajatilor                                                (ct. 421+ 423+426 +4271+ 4273 +4281)</t>
  </si>
  <si>
    <t xml:space="preserve"> Alte drepturi cuvenite altor  categorii de persoane (ct. 4222+ 4272+426+ 4273 +429+438)</t>
  </si>
  <si>
    <t>Datorii către fondul de risc (ct.462)</t>
  </si>
  <si>
    <t>Alte obligaţii de plată cf. hotărârilor definitive ale organismelor internaţionale ( amenzi, CE, CEDO, etc.) Total (rd 475.1+475.2)(ct.462)  din care</t>
  </si>
  <si>
    <t xml:space="preserve"> -Instituţii şi organisme ale Uniunii Europene (S.212)</t>
  </si>
  <si>
    <t xml:space="preserve">         - Gospodariile populatiei (S 14)</t>
  </si>
  <si>
    <t>Total (rd.471+472+473+474+475)</t>
  </si>
  <si>
    <t xml:space="preserve"> Datorii din operaţiuni cu fonduri externe nerambursabile   de la Comisia Europeană / alţi donatori</t>
  </si>
  <si>
    <t>Sume de restituit bugetului de stat din sume primite de la Comisia Europeană/alţi donatori în contul plăţilor efectuate - FONDURI EXTERNE NERAMBURSABILE POSTADERARE         ( ct. 4555.1)</t>
  </si>
  <si>
    <t>Sume de restituit bugetului asigurărilor sociale de stat din sume primite de la Comisia Europeană/ alţi donatori în contul plăţilor efectuate  - FONDURI EXTERNE NERAMBURSABILE   POSTADERARE (ct.4555.2)</t>
  </si>
  <si>
    <t>Sume de restituit bugetelor fondurilor speciale din sume primite de la Comisia Europeană/alţi donatori în contul plăţilor efectuate - FONDURI EXTERNE NERAMBURSABILE POSTADERARE (ct.4555.3)</t>
  </si>
  <si>
    <t>Sume datorate beneficiarilor - instituţii finanţate din bugetul local- FONDURI EXTERNE NERAMBURSABILE POSTADERARE ŞI FONDURI DE LA BUGET( ct. 4546.1)</t>
  </si>
  <si>
    <t>Sume datorate beneficiarilor - instituţii finanţate din venituri proprii/venituri proprii şi subvenţii - FONDURI EXTERNE NERAMBURSABILE POSTADERARE ŞI FONDURI DE LA BUGET   (ct. 4546.2)</t>
  </si>
  <si>
    <t>Sume datorate beneficiarilor  - instituţii finanţate din buget de stat, asigurări sociale de stat şi fonduri speciale - FONDURI EXTERNE NERAMBURSABILE POSTADERARE ŞI FONDURI  DE LA BUGET (ct. 4546.3)</t>
  </si>
  <si>
    <t>Sume datorate beneficiarilor -ONG-uri, societăţi comerciale, etc. - FONDURI EXTERNE NERAMBURSABILE POSTADERARE ŞI FONDURI DE LA BUGET                       (ct.4544)</t>
  </si>
  <si>
    <t>Sume datorate Comisiei  Europene /alti donatori(ct.4502+4504+4506+459+462) din care:</t>
  </si>
  <si>
    <t>Sume avansate de Comisia Europeană/alţi donatori - FONDURI EXTERNE NERAMBURSABILE POSTADERARE (ct.4506)</t>
  </si>
  <si>
    <t>Avansuri primite de la Autorităţile de Certificare/ Autorităţile de Management/ Agenţiile de Plăţi - FONDURI EXTERNE NERAMBURSABILE POSTADERARE ŞI FONDURI DE LA BUGET (ct.4585)</t>
  </si>
  <si>
    <t>Total (rd.478+479+480+481+482+482.1+483+484+485+486)</t>
  </si>
  <si>
    <t xml:space="preserve">Alte datorii </t>
  </si>
  <si>
    <t>Provizioane necurente ct 151, din care:</t>
  </si>
  <si>
    <t>Provizioane necurente, constituite conform O.M.F.P. 416/2013 reprezentând arierate în litigiu.</t>
  </si>
  <si>
    <t xml:space="preserve">Provizioane necurente, constituite conform OUG 71/2009 şi OG 17/2012 reprezentând drepturi salariale câştigate în instanţă.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</si>
  <si>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ct.151)</t>
  </si>
  <si>
    <t>489.22</t>
  </si>
  <si>
    <t>Provizioane curente ct 151, din care:</t>
  </si>
  <si>
    <t>Provizioane curente, constituite conform O.M.F.P. 416/2013 reprezentând arierate în litigiu.</t>
  </si>
  <si>
    <t xml:space="preserve">Provizioane curente, constituite conform OUG 71/2009 şi OG 17/2012 reprezentând drepturi salariale câştigate în instanţă. </t>
  </si>
  <si>
    <t>Provizioane curente reprezentând titluri de plată emise în baza Legii 247/2005, decizii emise în temeiul Legilor 9/1998 şi 290/2003, precum şi titluri de despăgubire emise de Comisia Naţională pentru compensarea imobilelor ( din soldul ct.1510</t>
  </si>
  <si>
    <t>E.3</t>
  </si>
  <si>
    <t>Arierate</t>
  </si>
  <si>
    <t>Plăţi restante   ale instituţiilor publice din administraţia centrală -(reprezentând datorii neachitate la termen)  din operaţiuni comerciale    Total (rd.492+493+497+498)din care, către:</t>
  </si>
  <si>
    <t>BLOCAT</t>
  </si>
  <si>
    <t xml:space="preserve">        -Societăţi nefinanciare    (S.11)</t>
  </si>
  <si>
    <t xml:space="preserve">        -Instituţii publice, din care (rd.494+495+496):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</si>
  <si>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</si>
  <si>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</si>
  <si>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</si>
  <si>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</si>
  <si>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 xml:space="preserve">     -  Societăţi care acceptă depozite, exclusiv banca centrală  (S.122)  </t>
  </si>
  <si>
    <t>Plăţi restante  ale instituţiilor publice din administraţia centrală  (reprezentând datorii neachitate la termen ) din dobânzi restante,  Total (rd.507+508+509)  din care către:</t>
  </si>
  <si>
    <t xml:space="preserve">          - Societăţi care acceptă depozite, exclusiv banca centrală  (S.122)</t>
  </si>
  <si>
    <t>Creditori bugetari (ct.467)</t>
  </si>
  <si>
    <t>Total (rd.491+499+500+501+502+506+510)</t>
  </si>
  <si>
    <t xml:space="preserve">Notă </t>
  </si>
  <si>
    <t xml:space="preserve">       Sectoarele şi subsectoarele definite conform            </t>
  </si>
  <si>
    <t xml:space="preserve"> Denumire</t>
  </si>
  <si>
    <t>utilizator</t>
  </si>
  <si>
    <t>Cod SEC'95</t>
  </si>
  <si>
    <t>Sistemului European de Conturi (SEC' 95)</t>
  </si>
  <si>
    <t xml:space="preserve">      în</t>
  </si>
  <si>
    <t>Anexa 40</t>
  </si>
  <si>
    <t xml:space="preserve">Societăţi nefinanciare </t>
  </si>
  <si>
    <t xml:space="preserve">   Operatori economici</t>
  </si>
  <si>
    <t>S.11</t>
  </si>
  <si>
    <t xml:space="preserve">Societăţi financiare </t>
  </si>
  <si>
    <t>S.12</t>
  </si>
  <si>
    <t xml:space="preserve">   Banca centrală </t>
  </si>
  <si>
    <t xml:space="preserve"> B.N.R.</t>
  </si>
  <si>
    <t>S.121</t>
  </si>
  <si>
    <t xml:space="preserve">   Alte instituţii financiare monetare                                                                </t>
  </si>
  <si>
    <t xml:space="preserve">Instituţii </t>
  </si>
  <si>
    <t>de credit 
rezidente</t>
  </si>
  <si>
    <t>S.122</t>
  </si>
  <si>
    <t xml:space="preserve">   Alţi intermediari financiari, exclusiv societăţile 
     de asigurare şi fondurile de pensii</t>
  </si>
  <si>
    <t xml:space="preserve">    Alţi rezidenţi </t>
  </si>
  <si>
    <t xml:space="preserve">    S.123</t>
  </si>
  <si>
    <t xml:space="preserve">   Auxiliari financiari</t>
  </si>
  <si>
    <t xml:space="preserve">    Alţi rezidenţi</t>
  </si>
  <si>
    <t xml:space="preserve">    S.124</t>
  </si>
  <si>
    <t xml:space="preserve">   Societăţi de asigurare şi fonduri de pensii</t>
  </si>
  <si>
    <t xml:space="preserve">    S.125</t>
  </si>
  <si>
    <t>Administraţii publice</t>
  </si>
  <si>
    <t>S.13</t>
  </si>
  <si>
    <t xml:space="preserve">  Administraţia centrală</t>
  </si>
  <si>
    <t>S.1311</t>
  </si>
  <si>
    <t xml:space="preserve">  Administraţii locală</t>
  </si>
  <si>
    <t>S.1313</t>
  </si>
  <si>
    <t xml:space="preserve">  Administraţii de securitate socială ( CNPAS, CJP)</t>
  </si>
  <si>
    <t>S.1314</t>
  </si>
  <si>
    <t>Restul lumii</t>
  </si>
  <si>
    <t xml:space="preserve">    Nerezidenţi</t>
  </si>
  <si>
    <t>S.2</t>
  </si>
  <si>
    <t xml:space="preserve">  Uniunea europeană </t>
  </si>
  <si>
    <t xml:space="preserve">  S.21</t>
  </si>
  <si>
    <t xml:space="preserve">    Statele membre ale Uniunii europeane</t>
  </si>
  <si>
    <t>S.211</t>
  </si>
  <si>
    <t xml:space="preserve">     Instituţii ale Uniunii europene</t>
  </si>
  <si>
    <t>S.212</t>
  </si>
  <si>
    <t xml:space="preserve">  Ţări terţe şi organizaţii internaţionale</t>
  </si>
  <si>
    <t xml:space="preserve">  S.22</t>
  </si>
  <si>
    <t xml:space="preserve">                                                  </t>
  </si>
  <si>
    <t>Sector 1: Buget de stat</t>
  </si>
  <si>
    <t>Anexa 6</t>
  </si>
  <si>
    <t>DENUMIRE INDICATORI</t>
  </si>
  <si>
    <t>COD</t>
  </si>
  <si>
    <t>CREDITE DESCHISE</t>
  </si>
  <si>
    <t>ANGAJAMENTE
BUGETARE</t>
  </si>
  <si>
    <t>ANGAJAMENTE
LEGALE</t>
  </si>
  <si>
    <t>PLATI EFECTUATE</t>
  </si>
  <si>
    <t>ANGAJAMENTE
LEGALE DE PLATIT</t>
  </si>
  <si>
    <t>CHELTUIELI
EFECTIVE</t>
  </si>
  <si>
    <t>CHELTUIELI BUGET DE STAT, din care: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</si>
  <si>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</si>
  <si>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</si>
  <si>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</si>
  <si>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</si>
  <si>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</si>
  <si>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</si>
  <si>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</si>
  <si>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</si>
  <si>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</si>
  <si>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</si>
  <si>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</si>
  <si>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>CHELTUIELI CURENTE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</si>
  <si>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</si>
  <si>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</si>
  <si>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</si>
  <si>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</si>
  <si>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</si>
  <si>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veterani</t>
  </si>
  <si>
    <t>Taxe DL 118/1990</t>
  </si>
  <si>
    <t>Taxe Legea 189/2000</t>
  </si>
  <si>
    <t>Taxe Legea 309/2002</t>
  </si>
  <si>
    <t>Taxe Agricultori</t>
  </si>
  <si>
    <t>Taxe Legea 109/2005</t>
  </si>
  <si>
    <t>Taxe Legea 8/2006</t>
  </si>
  <si>
    <t>Taxe Legea 578/2004</t>
  </si>
  <si>
    <t>Taxe OUG 6/2010</t>
  </si>
  <si>
    <t>Taxe Legea 217/2008</t>
  </si>
  <si>
    <t>Comision postal cf OUG 69/2006 taloane mov</t>
  </si>
  <si>
    <t>Manopera</t>
  </si>
  <si>
    <t>Taxe ajutor veterani</t>
  </si>
  <si>
    <t>ASISTENTA SOCIALA</t>
  </si>
  <si>
    <t>ASIGURARI SOCIALE,
din care</t>
  </si>
  <si>
    <t>57.01</t>
  </si>
  <si>
    <t>Pensii si ajutoare sociale , din care: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</si>
  <si>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</si>
  <si>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</si>
  <si>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</si>
  <si>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</si>
  <si>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</si>
  <si>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</si>
  <si>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</si>
  <si>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</si>
  <si>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</si>
  <si>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</si>
  <si>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AJUTOARE SOCIALE, din care</t>
  </si>
  <si>
    <t>57.02</t>
  </si>
  <si>
    <t>Ajutor anual pentru veteranii de razboi</t>
  </si>
  <si>
    <t>Pensii si ajutoare pentru batranete</t>
  </si>
  <si>
    <t>68.01.03</t>
  </si>
  <si>
    <t>BILANT SC 121 Rd.87 col.2</t>
  </si>
  <si>
    <t>Cont rez.patrim. -rd.31 col.2</t>
  </si>
  <si>
    <t>DIF.</t>
  </si>
  <si>
    <t>BILANT Sd 121 rd.88 col.2</t>
  </si>
  <si>
    <t>Cont rez.patrim.- rd.32 col.2</t>
  </si>
  <si>
    <t>Bilant - rd.33 col.1</t>
  </si>
  <si>
    <t>Sit.flux.(rd14.col.1-rd.14.col.3)-cod.03</t>
  </si>
  <si>
    <t>Bilant - rd.33 col.2</t>
  </si>
  <si>
    <t>DIF</t>
  </si>
  <si>
    <t>Bilant-rd.35 col 1</t>
  </si>
  <si>
    <t>Sit.flux.rd14.col.1- cod 04</t>
  </si>
  <si>
    <t>Bilant-rd.35 col 2</t>
  </si>
  <si>
    <t>Sit.flux.rd17.col.1- cod 04</t>
  </si>
  <si>
    <t>Bilant-rd.8 col 1</t>
  </si>
  <si>
    <t>Anexa 40 a. rd.256 col.1</t>
  </si>
  <si>
    <t>Anexa 40 a. rd.264 col.1</t>
  </si>
  <si>
    <t>Anexa 40 a. rd.274col.1</t>
  </si>
  <si>
    <t>Anexa 40 a. rd.282 col.1</t>
  </si>
  <si>
    <t>Bilant-rd.8 col 2</t>
  </si>
  <si>
    <t>Anexa 40 a. rd.256 col.2</t>
  </si>
  <si>
    <t>Anexa 40 a. rd.264 col.2</t>
  </si>
  <si>
    <t>Anexa 40 a. rd.274col.2</t>
  </si>
  <si>
    <t>Anexa 40 a. rd.282 col.2</t>
  </si>
  <si>
    <t>Bilant-rd.10 col 1</t>
  </si>
  <si>
    <t>Anexa 40 a. rd.292 col.1</t>
  </si>
  <si>
    <t>Bilant-rd.10 col 2</t>
  </si>
  <si>
    <t>Anexa 40 a. rd.292 col.2</t>
  </si>
  <si>
    <t>Bilant-rd.22 col 1</t>
  </si>
  <si>
    <t>Anexa 40 a. rd.300 col.1</t>
  </si>
  <si>
    <t>Bilant-rd.22 col 2</t>
  </si>
  <si>
    <t>Anexa 40 a. rd.300 col.2</t>
  </si>
  <si>
    <t>Bilant-rd.24 col 1</t>
  </si>
  <si>
    <t>Anexa 40 a. rd.316 col.1</t>
  </si>
  <si>
    <t>Bilant-rd.24 col 2</t>
  </si>
  <si>
    <t>Anexa 40 a. rd.316 col.2</t>
  </si>
  <si>
    <t>Bilant-rd.26 col 1</t>
  </si>
  <si>
    <t>Anexa 40 a (rd.336+337+338+339) col.1</t>
  </si>
  <si>
    <t>Bilant-rd.26 col 2</t>
  </si>
  <si>
    <t>Anexa 40 a (rd.336+337+338+339) col.2</t>
  </si>
  <si>
    <t>Bilant-rd.33 col 1</t>
  </si>
  <si>
    <t>Anexa 40 a. rd.8 col.1</t>
  </si>
  <si>
    <t>Anexa 40 a. rd.11 col.1</t>
  </si>
  <si>
    <t>Bilant-rd.33 col 2</t>
  </si>
  <si>
    <t>Anexa 40 a. rd.8col.2</t>
  </si>
  <si>
    <t>Anexa 40 a. rd.11 col.2</t>
  </si>
  <si>
    <t>Bilant-rd.33.1 col 1</t>
  </si>
  <si>
    <t>Anexa 40 a. rd.9 col.1</t>
  </si>
  <si>
    <t>Anexa 40 a. rd.12 col.1</t>
  </si>
  <si>
    <t>Anexa 40 a. rd.14 col.1</t>
  </si>
  <si>
    <t>Anexa 40 a. rd.15 col.1</t>
  </si>
  <si>
    <t>Bilant-rd.33.1 col 2</t>
  </si>
  <si>
    <t>Anexa 40 a. rd.9 col.2</t>
  </si>
  <si>
    <t>Anexa 40 a. rd.12 col.2</t>
  </si>
  <si>
    <t>Anexa 40 a. rd.14 col.2</t>
  </si>
  <si>
    <t>Anexa 40 a. rd.15 col.2</t>
  </si>
  <si>
    <t>Anexa 40 a. rd.36 col.1</t>
  </si>
  <si>
    <t>Anexa 40 a. rd.41 col.1</t>
  </si>
  <si>
    <t>Anexa 40 a. rd.57 col.1</t>
  </si>
  <si>
    <t>Anexa 40 a. rd.60 col.1</t>
  </si>
  <si>
    <t>Anexa 40 a. rd.61 col.1</t>
  </si>
  <si>
    <t>Anexa 40 a. rd.62 col.1</t>
  </si>
  <si>
    <t>Anexa 40 a. rd.84 col.1</t>
  </si>
  <si>
    <t>Anexa 40 a. rd.85 col.1</t>
  </si>
  <si>
    <t>Anexa 40 a. rd.86 col.1</t>
  </si>
  <si>
    <t>Anexa 40 a. rd.36 col.2</t>
  </si>
  <si>
    <t>Anexa 40 a. rd.41 col.2</t>
  </si>
  <si>
    <t>Anexa 40 a. rd.57 col.2</t>
  </si>
  <si>
    <t>Anexa 40 a. rd.60 col.2</t>
  </si>
  <si>
    <t>Anexa 40 a. rd.61 col.2</t>
  </si>
  <si>
    <t>Anexa 40 a. rd.62 col.2</t>
  </si>
  <si>
    <t>Anexa 40 a. rd.84 col.2</t>
  </si>
  <si>
    <t>Anexa 40 a. rd.85 col.2</t>
  </si>
  <si>
    <t>Anexa 40 a. rd.86 col.2</t>
  </si>
  <si>
    <t>Bilant-rd.35.1col 1</t>
  </si>
  <si>
    <t>Anexa 40a.rd.35 col.1</t>
  </si>
  <si>
    <t>Anexa 40a. rd.40 col.1</t>
  </si>
  <si>
    <t>Anexa 40a. rd.56 col.1</t>
  </si>
  <si>
    <t>Anexa 40a. rd.59 col.1</t>
  </si>
  <si>
    <t>Anexa 40a. rd.83 col.1</t>
  </si>
  <si>
    <t>Bilant-rd.35.1col 2</t>
  </si>
  <si>
    <t>Anexa 40a. rd.40 col.2</t>
  </si>
  <si>
    <t>Anexa 40a. rd.56 col.2</t>
  </si>
  <si>
    <t>Anexa 40a. rd.59 col.2</t>
  </si>
  <si>
    <t>Anexa 40a. rd.83 col.2</t>
  </si>
  <si>
    <t>Bilant-rd.53 col 1</t>
  </si>
  <si>
    <t>Anexa 40a. rd.457 col.1</t>
  </si>
  <si>
    <t>Bilant-rd.53 col 2</t>
  </si>
  <si>
    <t>Anexa 40a .rd.457 col.2</t>
  </si>
  <si>
    <t>Bilant-rd.61 col 1</t>
  </si>
  <si>
    <t>Anexa 40a. rd.465 col.1</t>
  </si>
  <si>
    <t>Bilant-rd.61 col 2</t>
  </si>
  <si>
    <t>Anexa 40 a. rd.465 col.2</t>
  </si>
  <si>
    <t>Bilant-rd.64 col 1</t>
  </si>
  <si>
    <t>Anexa 40a. rd.478 col.1</t>
  </si>
  <si>
    <t>Anexa 40a. rd.479 col.1</t>
  </si>
  <si>
    <t>Anexa 40a. rd.480 col.1</t>
  </si>
  <si>
    <t>Bilant-rd.64 col 2</t>
  </si>
  <si>
    <t>Anexa 40a. rd.478 col.2</t>
  </si>
  <si>
    <t>Anexa 40a. rd.479 col.2</t>
  </si>
  <si>
    <t>Anexa 40a. rd.480 col.2</t>
  </si>
  <si>
    <t>Bilant-rd.66 col 1</t>
  </si>
  <si>
    <t>Anexa 40 a rd.484 col.1</t>
  </si>
  <si>
    <t>Bilant-rd.66 col 2</t>
  </si>
  <si>
    <t>Anexa 40 a rd.484 col.2</t>
  </si>
  <si>
    <t>Bilant-rd.70 col 1</t>
  </si>
  <si>
    <t>Bilant-rd.71 col 1</t>
  </si>
  <si>
    <t>Anexa 40a. rd.(379+ 417) col.1</t>
  </si>
  <si>
    <t>Anexa 40a.rd.(422+ 427) col.1</t>
  </si>
  <si>
    <t>Bilant-rd.70 col 2</t>
  </si>
  <si>
    <t>Bilant-rd.71 col 2</t>
  </si>
  <si>
    <t>Anexa 40a.rd.(379+ 417) col.2</t>
  </si>
  <si>
    <t>Anexa 40a. rd.(422 +427) col.2</t>
  </si>
  <si>
    <t>Bilant-rd.72 col 1</t>
  </si>
  <si>
    <t>Anexa 40a. rd.472 col.1</t>
  </si>
  <si>
    <t>Bilant-rd.72 col 2</t>
  </si>
  <si>
    <t>Anexa 40a. rd.472 col.2</t>
  </si>
  <si>
    <t>Bilant-rd.73 col 1</t>
  </si>
  <si>
    <t>Anexa 40 a. rd.473 col.1</t>
  </si>
  <si>
    <t>Bilant-rd.73 col 2</t>
  </si>
  <si>
    <t>Anexa 40 a. rd.473 col.2</t>
  </si>
  <si>
    <t>Bilant-rd.54 col 1</t>
  </si>
  <si>
    <t>Anexa 40 a rd.(393+ 445) col.1</t>
  </si>
  <si>
    <t>Anexa 40 a. rd.(452+447) col.1</t>
  </si>
  <si>
    <t>Bilant-rd.54 col 2</t>
  </si>
  <si>
    <t>Anexa 40 a rd.(393+445) col.2</t>
  </si>
  <si>
    <t>Anexa 40a. rd.(452+447) col.2</t>
  </si>
  <si>
    <t>Bilant-rd.55 col 1</t>
  </si>
  <si>
    <t>Anexa 40 a rd.489 col.1</t>
  </si>
  <si>
    <t>Bilant-rd.55 col 2</t>
  </si>
  <si>
    <t>Anexa 40 a rd.489 col.2</t>
  </si>
  <si>
    <t>Bilant-rd.75 col 1</t>
  </si>
  <si>
    <t>Anexa 40 a rd.489,3 col.1</t>
  </si>
  <si>
    <t>Bilant-rd.75 col 2</t>
  </si>
  <si>
    <t>Anexa 40 a rd.489,3 col.2</t>
  </si>
  <si>
    <t>Anexa 3 (cod 03) .rd.14 col.2</t>
  </si>
  <si>
    <t>Anexa 40 a. rd.04 col.01</t>
  </si>
  <si>
    <t>Anexa 3 (cod 03) .rd.15 col.2</t>
  </si>
  <si>
    <t>Anexa 40 a. rd.04 col.02</t>
  </si>
  <si>
    <t>Anexa 3 (cod 03) .rd.15 col.9</t>
  </si>
  <si>
    <t>Anexa 40 a. rd.05 col.02</t>
  </si>
  <si>
    <t>Anexa 40 a. rd.11 col.02</t>
  </si>
  <si>
    <t>Anexa 4 (cod 04) .rd.14 col.1</t>
  </si>
  <si>
    <t>Anexa 40 a. rd.34 col.01</t>
  </si>
  <si>
    <t>Anexa 40 a. rd.39 col.01</t>
  </si>
  <si>
    <t>Anexa 40 a. rd.55 col.01</t>
  </si>
  <si>
    <t>Anexa 40 .rd.( 58+61+62) col.01</t>
  </si>
  <si>
    <t>Anexa 40 a. rd.82 col.01+rd.86 col.1</t>
  </si>
  <si>
    <t>Anexa 4 (cod 04) .rd.17 col.1</t>
  </si>
  <si>
    <t>Anexa 40 a. rd.34 col.02</t>
  </si>
  <si>
    <t>Anexa 40 a. rd.39 col.02</t>
  </si>
  <si>
    <t>Anexa 40 a. rd.55 col.02</t>
  </si>
  <si>
    <t>Anexa 40 a. rd.(58+61+62) col.02</t>
  </si>
  <si>
    <t>Anexa 40 a. rd.82 +rd 86 col.02</t>
  </si>
  <si>
    <t>Anexa 4 (cod 04) .rd.14 col.2</t>
  </si>
  <si>
    <t>Anexa 40 a. rd.54col.01</t>
  </si>
  <si>
    <t>Anexa 40a rd.54 col.2</t>
  </si>
  <si>
    <t>Anexa 4 (cod 04) .rd.17 col.2</t>
  </si>
  <si>
    <t>Anexa 3 (cod 03) .rd.15 col.3</t>
  </si>
  <si>
    <t>Anexa 2  .rd.13 col.2</t>
  </si>
  <si>
    <t>Anexa 2. rd.18 col.2</t>
  </si>
  <si>
    <t>Anexa 2. rd.26 col.2</t>
  </si>
  <si>
    <t>Anexa nr.29 -rd.4 col 1</t>
  </si>
  <si>
    <t>Anexa 40a. rd(.61+62+86) col.1</t>
  </si>
  <si>
    <t>Anexa nr.29 -rd.4 col 2</t>
  </si>
  <si>
    <t>Anexa 40a. Rd, (61+62+86) col.2</t>
  </si>
  <si>
    <t>Anexa nr.29 -rd.7 col 1</t>
  </si>
  <si>
    <t>Anexa 40a. rd.77 col.1</t>
  </si>
  <si>
    <t>Anexa nr.29 -rd.7 col 2</t>
  </si>
  <si>
    <t>Anexa 40a. rd.77 col.2</t>
  </si>
  <si>
    <t>Anexa nr.29 -rd.10 col 1</t>
  </si>
  <si>
    <t>Anexa 40a. rd.82 col.1</t>
  </si>
  <si>
    <t>Anexa nr.29 -rd.10 col 2</t>
  </si>
  <si>
    <t>Anexa 40a. rd.82 col.2</t>
  </si>
  <si>
    <t>Anexa nr.29 -rd.13 col 1</t>
  </si>
  <si>
    <t>Anexa 40 c.rd.60 col.1</t>
  </si>
  <si>
    <t>Anexa nr.29 -rd.13 col 2</t>
  </si>
  <si>
    <t>Anexa 40 c.rd.60 col.2</t>
  </si>
  <si>
    <t>Anexa nr.29 -rd.16 col 1</t>
  </si>
  <si>
    <t>Anexa 40 c.rd.27 col.1</t>
  </si>
  <si>
    <t>Anexa nr.29 -rd.16 col 2</t>
  </si>
  <si>
    <t>Anexa 40 c.rd.27 col.2</t>
  </si>
  <si>
    <t>Anexa 40a. rd.85 col.1</t>
  </si>
  <si>
    <t>Anexa 40a. rd.85 col.2</t>
  </si>
  <si>
    <t>Anexa 40a. rd.51 col.1</t>
  </si>
  <si>
    <t>Anexa 40 a. rd.51 col.2</t>
  </si>
  <si>
    <t>Cod 03. -rd.15 col.3</t>
  </si>
  <si>
    <t>Bilant-rd.84 col 1</t>
  </si>
  <si>
    <t>Anexa 34 a.rd.(01-16) col.1</t>
  </si>
  <si>
    <t>Bilant-rd.84 col 2</t>
  </si>
  <si>
    <t>Anexa 34 a.rd.(01-16) col.4</t>
  </si>
  <si>
    <t>Bilant-rd.85 col 1</t>
  </si>
  <si>
    <t>Anexa 34 a.rd.17 col.1</t>
  </si>
  <si>
    <t>Bilant-rd.85 col 2</t>
  </si>
  <si>
    <t>Anexa 34 a.rd.17 col.4</t>
  </si>
  <si>
    <t>Bilant-rd.86 col 1</t>
  </si>
  <si>
    <t>Anexa 34 a.rd.18 col.1</t>
  </si>
  <si>
    <t>Bilant-rd.86 col 2</t>
  </si>
  <si>
    <t>Anexa 34 a.rd.18 col.4</t>
  </si>
  <si>
    <t>Bilant-rd.87 col 1</t>
  </si>
  <si>
    <t>Anexa 34 a.rd.19 col.1</t>
  </si>
  <si>
    <t>Bilant-rd.87 col 2</t>
  </si>
  <si>
    <t>Anexa 34 a.rd.19 col.4</t>
  </si>
  <si>
    <t>Bilant-rd.88 col 1</t>
  </si>
  <si>
    <t>Anexa 34 a.rd.20 col.1</t>
  </si>
  <si>
    <t>Bilant-rd.88 col 2</t>
  </si>
  <si>
    <t>Anexa 34 a.rd.20 col.4</t>
  </si>
  <si>
    <t>Bilant-rd.90 col 1</t>
  </si>
  <si>
    <t>Anexa 34 a.rd.21 col.1</t>
  </si>
  <si>
    <t>Bilant-rd.90 col 2</t>
  </si>
  <si>
    <t>Anexa 34 a.rd.21 col.4</t>
  </si>
  <si>
    <t>CONTUL DE EXECUTIE - Corelatii final</t>
  </si>
  <si>
    <t xml:space="preserve"> Angajament Bugetar - Angajament Legal</t>
  </si>
  <si>
    <t>Prestari servicii pentru transmiterea drepturilor,din care:</t>
  </si>
  <si>
    <t>(nume, prenume)</t>
  </si>
  <si>
    <t>Bilant rd.90 col.1</t>
  </si>
  <si>
    <t>Bilant rd.80 col.1</t>
  </si>
  <si>
    <t>Bilant rd.90 col.2</t>
  </si>
  <si>
    <t>Bilant rd.80 col.2</t>
  </si>
  <si>
    <t>Anexa 6 col.8 rd.9</t>
  </si>
  <si>
    <t>Anexa 6 col.10 rd 9</t>
  </si>
  <si>
    <t xml:space="preserve"> Cont de executie col.8 rd 9</t>
  </si>
  <si>
    <t>Sume de primit de la Comisia Europeană/alţi donatori                  (ct.4501+4503+4505+4507)</t>
  </si>
  <si>
    <t>Dobanda de încasat , alte valori, avansuri de trezorerie(ct.5187+532+542)</t>
  </si>
  <si>
    <r>
      <t xml:space="preserve"> D</t>
    </r>
    <r>
      <rPr>
        <sz val="10"/>
        <rFont val="Trebuchet MS"/>
        <family val="2"/>
      </rPr>
      <t xml:space="preserve">epozite </t>
    </r>
  </si>
  <si>
    <t>Depozite</t>
  </si>
  <si>
    <t>Decontări privind încheierea execuţiei bugetului de stat din anul curent                                                                                              (cont 489)</t>
  </si>
  <si>
    <t>60.1</t>
  </si>
  <si>
    <t>Avansuri primite</t>
  </si>
  <si>
    <t xml:space="preserve">Datoriile  instituţiilor publice către bugete </t>
  </si>
  <si>
    <t>Sume datorate Comisiei Europene/alţi donatori (ct.4502+4504+4506+459+462)</t>
  </si>
  <si>
    <t>Pensii, indemnizatii de somaj, burse</t>
  </si>
  <si>
    <t>ALTE DREPTURI</t>
  </si>
  <si>
    <t>Burse</t>
  </si>
  <si>
    <t>59.01</t>
  </si>
  <si>
    <t>bilant rd 84 col 1</t>
  </si>
  <si>
    <t>anexa 34 total de la rd 1 col 1 la rd 15 col 1</t>
  </si>
  <si>
    <t>bilant rd 84 col 2</t>
  </si>
  <si>
    <t>anexa 34 total de la rd 1 col 1 la rd 15 col 4</t>
  </si>
  <si>
    <t>bilant rd 85 col 1</t>
  </si>
  <si>
    <t xml:space="preserve">anexa 34 rd 17 col 1 </t>
  </si>
  <si>
    <t>bilant rd 85 col 2</t>
  </si>
  <si>
    <t>bilant rd 86 col 1</t>
  </si>
  <si>
    <t xml:space="preserve">anexa 34 rd 18 col 1 </t>
  </si>
  <si>
    <t>bilant rd 88 col 2</t>
  </si>
  <si>
    <t>bilant rd 86 col 2</t>
  </si>
  <si>
    <t>bilant rd 87 col 1</t>
  </si>
  <si>
    <t>bilant rd 87 col 2</t>
  </si>
  <si>
    <t>bilant rd 88 col 1</t>
  </si>
  <si>
    <t xml:space="preserve">anexa 34 rd 20 col 1 </t>
  </si>
  <si>
    <t>bilant rd 90 col 1</t>
  </si>
  <si>
    <t xml:space="preserve">anexa 34 rd 21 col 1 </t>
  </si>
  <si>
    <t>bilant rd 90 col 2</t>
  </si>
  <si>
    <t>anexa 34 rd 17 col 4</t>
  </si>
  <si>
    <t>anexa 34 rd 18 col 4</t>
  </si>
  <si>
    <t>anexa 34 rd 19 col 4</t>
  </si>
  <si>
    <t>anexa 34 rd 20 col 4</t>
  </si>
  <si>
    <t>anexa 34 rd 21 col 4</t>
  </si>
  <si>
    <t>anexa 34 rd 19 col 1</t>
  </si>
  <si>
    <t>Anexa 3 (cod 03) .rd.15 col.1-rd 15 col 3</t>
  </si>
  <si>
    <t>Sit.flux.cod 03 rd 15 col 1</t>
  </si>
  <si>
    <t>Anexa 40 a. rd.19 col.02</t>
  </si>
  <si>
    <t xml:space="preserve">  X</t>
  </si>
  <si>
    <t>14.1</t>
  </si>
  <si>
    <t>14.2</t>
  </si>
  <si>
    <t>14.3</t>
  </si>
  <si>
    <t>Sume transferate din disponibilul neutilizat la finele anului precedent</t>
  </si>
  <si>
    <t>-Sume utilizate din excedentul anului precedent/sume transferate din excedent la bugetul local/sume transferate din excedent pentru constituirea de depozite in trezorerie</t>
  </si>
  <si>
    <t>-Sume recuperate din excedentul anului precedent</t>
  </si>
  <si>
    <t>7=5-6</t>
  </si>
  <si>
    <t>Sold la                  31.03.2016</t>
  </si>
  <si>
    <t>31.03.2016</t>
  </si>
  <si>
    <t>Sold la 31.03.2016</t>
  </si>
  <si>
    <t>PREVEDERI  BUGETARE la 31.03.2016</t>
  </si>
  <si>
    <t>Sold la                            01.01.2016</t>
  </si>
  <si>
    <t>31.03.2015</t>
  </si>
  <si>
    <t>Sold la 01.01.2016</t>
  </si>
  <si>
    <t xml:space="preserve">PREVEDERI BUGETARE  2016 (prevederi initiale)
</t>
  </si>
  <si>
    <t>Taxe Legea 341/2004</t>
  </si>
  <si>
    <t xml:space="preserve">Taxe 303/2004 </t>
  </si>
  <si>
    <t>Taxe indemnizatii insotitor</t>
  </si>
  <si>
    <t xml:space="preserve">Taxe Legea 96/2006 </t>
  </si>
  <si>
    <t>Taxe Legea 215/2015</t>
  </si>
  <si>
    <t>Taxe OG 216/2015</t>
  </si>
  <si>
    <t>Taxe Legea 130/2015</t>
  </si>
  <si>
    <t>Taxe Legea 83/2015</t>
  </si>
  <si>
    <t>Taxe Legea 95/2008 *platit din bass</t>
  </si>
  <si>
    <t>Indemnizatie Veterani de razboi (legea 49/1991 si legea 44/1994)</t>
  </si>
  <si>
    <t>Indemnizatie D.L.118/1990 (persoane persecutate politic)</t>
  </si>
  <si>
    <t>Indemnizatie Legea 341/2004 (revolutionari)</t>
  </si>
  <si>
    <t>Indemnizatie Legea 189/2000 (persoane deportate in strainatate)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</si>
  <si>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</si>
  <si>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</si>
  <si>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</si>
  <si>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</si>
  <si>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Pensie OUG 6/2010 (pensia sociala mimim garantata)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</si>
  <si>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</si>
  <si>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</si>
  <si>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</si>
  <si>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</si>
  <si>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</si>
  <si>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</si>
  <si>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</si>
  <si>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</si>
  <si>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95/2005 (personal aeronautic nenavigant civil)*se plateste din BASS</t>
  </si>
  <si>
    <t>Pensie Legea 217/2008 (decizia CCR 297/2012-curtea de conturi)</t>
  </si>
  <si>
    <t>Ajutor lunar Legea 578/2004 (sotul  supravietuitor)</t>
  </si>
  <si>
    <t>Prevederi bugetare 2016 - Angajament Bugetar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</si>
</sst>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Times New Roman"/>
      <family val="1"/>
    </font>
    <font>
      <i/>
      <sz val="10"/>
      <name val="Trebuchet MS"/>
      <family val="2"/>
    </font>
    <font>
      <sz val="10"/>
      <color indexed="10"/>
      <name val="Trebuchet MS"/>
      <family val="2"/>
    </font>
    <font>
      <i/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i/>
      <sz val="10"/>
      <name val="Trebuchet MS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sz val="10"/>
      <name val="Arial Ro"/>
      <family val="2"/>
    </font>
    <font>
      <b/>
      <sz val="11"/>
      <color indexed="8"/>
      <name val="Trebuchet MS"/>
      <family val="2"/>
    </font>
    <font>
      <sz val="11"/>
      <color indexed="12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sz val="10"/>
      <color indexed="36"/>
      <name val="Trebuchet MS"/>
      <family val="2"/>
    </font>
    <font>
      <i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1"/>
      <color indexed="36"/>
      <name val="Tahoma"/>
      <family val="2"/>
    </font>
    <font>
      <sz val="11"/>
      <color indexed="60"/>
      <name val="Trebuchet MS"/>
      <family val="2"/>
    </font>
    <font>
      <sz val="11"/>
      <color indexed="36"/>
      <name val="Trebuchet MS"/>
      <family val="2"/>
    </font>
    <font>
      <b/>
      <sz val="11"/>
      <color indexed="36"/>
      <name val="Trebuchet MS"/>
      <family val="2"/>
    </font>
    <font>
      <sz val="11"/>
      <color indexed="17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41" fillId="20" borderId="8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 quotePrefix="1">
      <alignment horizontal="center" vertical="center" wrapText="1"/>
    </xf>
    <xf numFmtId="3" fontId="4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0" fillId="0" borderId="13" xfId="56" applyNumberFormat="1" applyFont="1" applyBorder="1" applyAlignment="1" applyProtection="1">
      <alignment horizontal="center" vertical="center" wrapText="1" shrinkToFit="1"/>
      <protection/>
    </xf>
    <xf numFmtId="0" fontId="6" fillId="0" borderId="0" xfId="51" applyFont="1" applyFill="1" applyAlignment="1">
      <alignment vertical="center"/>
      <protection/>
    </xf>
    <xf numFmtId="0" fontId="6" fillId="0" borderId="10" xfId="51" applyFont="1" applyFill="1" applyBorder="1" applyAlignment="1" applyProtection="1">
      <alignment vertical="center" wrapText="1"/>
      <protection locked="0"/>
    </xf>
    <xf numFmtId="0" fontId="46" fillId="0" borderId="10" xfId="5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10" xfId="51" applyFont="1" applyFill="1" applyBorder="1" applyAlignment="1" applyProtection="1">
      <alignment vertical="center" wrapText="1"/>
      <protection locked="0"/>
    </xf>
    <xf numFmtId="0" fontId="18" fillId="0" borderId="10" xfId="51" applyFont="1" applyFill="1" applyBorder="1" applyAlignment="1" applyProtection="1">
      <alignment horizontal="center" vertical="center" wrapText="1"/>
      <protection locked="0"/>
    </xf>
    <xf numFmtId="0" fontId="46" fillId="0" borderId="10" xfId="51" applyFont="1" applyFill="1" applyBorder="1" applyAlignment="1">
      <alignment horizontal="center" vertical="center"/>
      <protection/>
    </xf>
    <xf numFmtId="0" fontId="45" fillId="0" borderId="10" xfId="51" applyFont="1" applyFill="1" applyBorder="1" applyAlignment="1">
      <alignment horizontal="right" vertical="center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right" vertical="center"/>
      <protection/>
    </xf>
    <xf numFmtId="0" fontId="45" fillId="0" borderId="10" xfId="51" applyFont="1" applyFill="1" applyBorder="1" applyAlignment="1">
      <alignment horizontal="center" vertical="center"/>
      <protection/>
    </xf>
    <xf numFmtId="0" fontId="46" fillId="0" borderId="10" xfId="51" applyFont="1" applyFill="1" applyBorder="1" applyAlignment="1">
      <alignment horizontal="right" vertical="center"/>
      <protection/>
    </xf>
    <xf numFmtId="3" fontId="6" fillId="0" borderId="10" xfId="51" applyNumberFormat="1" applyFont="1" applyFill="1" applyBorder="1" applyAlignment="1">
      <alignment horizontal="right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 applyProtection="1">
      <alignment horizontal="center" vertical="center" wrapText="1"/>
      <protection locked="0"/>
    </xf>
    <xf numFmtId="0" fontId="5" fillId="0" borderId="0" xfId="51" applyFont="1" applyFill="1" applyBorder="1" applyAlignment="1" applyProtection="1">
      <alignment vertical="center" wrapText="1"/>
      <protection locked="0"/>
    </xf>
    <xf numFmtId="0" fontId="6" fillId="0" borderId="0" xfId="51" applyFont="1" applyFill="1" applyAlignment="1">
      <alignment horizontal="center" vertical="center"/>
      <protection/>
    </xf>
    <xf numFmtId="0" fontId="5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right" vertical="center"/>
      <protection/>
    </xf>
    <xf numFmtId="0" fontId="6" fillId="0" borderId="0" xfId="51" applyFont="1" applyFill="1" applyAlignment="1">
      <alignment horizontal="right" vertical="center"/>
      <protection/>
    </xf>
    <xf numFmtId="0" fontId="5" fillId="0" borderId="0" xfId="5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right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left" vertical="center"/>
      <protection/>
    </xf>
    <xf numFmtId="49" fontId="5" fillId="0" borderId="15" xfId="51" applyNumberFormat="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right" vertical="center"/>
      <protection/>
    </xf>
    <xf numFmtId="0" fontId="5" fillId="0" borderId="10" xfId="51" applyFont="1" applyFill="1" applyBorder="1" applyAlignment="1" applyProtection="1">
      <alignment vertical="center" wrapText="1"/>
      <protection locked="0"/>
    </xf>
    <xf numFmtId="49" fontId="5" fillId="0" borderId="10" xfId="51" applyNumberFormat="1" applyFont="1" applyFill="1" applyBorder="1" applyAlignment="1">
      <alignment horizontal="center" vertical="center"/>
      <protection/>
    </xf>
    <xf numFmtId="49" fontId="6" fillId="0" borderId="10" xfId="51" applyNumberFormat="1" applyFont="1" applyFill="1" applyBorder="1" applyAlignment="1">
      <alignment horizontal="center" vertical="center"/>
      <protection/>
    </xf>
    <xf numFmtId="49" fontId="46" fillId="0" borderId="10" xfId="51" applyNumberFormat="1" applyFont="1" applyFill="1" applyBorder="1" applyAlignment="1">
      <alignment horizontal="center" vertical="center"/>
      <protection/>
    </xf>
    <xf numFmtId="3" fontId="46" fillId="0" borderId="10" xfId="51" applyNumberFormat="1" applyFont="1" applyFill="1" applyBorder="1" applyAlignment="1">
      <alignment horizontal="right" vertical="center"/>
      <protection/>
    </xf>
    <xf numFmtId="49" fontId="18" fillId="0" borderId="10" xfId="51" applyNumberFormat="1" applyFont="1" applyFill="1" applyBorder="1" applyAlignment="1">
      <alignment horizontal="center" vertical="center"/>
      <protection/>
    </xf>
    <xf numFmtId="3" fontId="18" fillId="0" borderId="10" xfId="51" applyNumberFormat="1" applyFont="1" applyFill="1" applyBorder="1" applyAlignment="1">
      <alignment horizontal="right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3" fontId="5" fillId="0" borderId="10" xfId="51" applyNumberFormat="1" applyFont="1" applyFill="1" applyBorder="1" applyAlignment="1">
      <alignment horizontal="right" vertical="center" wrapText="1"/>
      <protection/>
    </xf>
    <xf numFmtId="3" fontId="5" fillId="0" borderId="10" xfId="51" applyNumberFormat="1" applyFont="1" applyFill="1" applyBorder="1" applyAlignment="1">
      <alignment horizontal="right" vertical="center"/>
      <protection/>
    </xf>
    <xf numFmtId="0" fontId="6" fillId="0" borderId="10" xfId="51" applyFont="1" applyFill="1" applyBorder="1" applyAlignment="1" quotePrefix="1">
      <alignment horizontal="center" vertical="center"/>
      <protection/>
    </xf>
    <xf numFmtId="0" fontId="46" fillId="0" borderId="10" xfId="51" applyFont="1" applyFill="1" applyBorder="1" applyAlignment="1" quotePrefix="1">
      <alignment horizontal="center" vertical="center"/>
      <protection/>
    </xf>
    <xf numFmtId="0" fontId="8" fillId="0" borderId="10" xfId="51" applyFont="1" applyFill="1" applyBorder="1" applyAlignment="1" quotePrefix="1">
      <alignment horizontal="center" vertical="center"/>
      <protection/>
    </xf>
    <xf numFmtId="0" fontId="48" fillId="0" borderId="10" xfId="51" applyFont="1" applyFill="1" applyBorder="1" applyAlignment="1" quotePrefix="1">
      <alignment horizontal="center" vertical="center"/>
      <protection/>
    </xf>
    <xf numFmtId="0" fontId="45" fillId="0" borderId="10" xfId="51" applyFont="1" applyFill="1" applyBorder="1" applyAlignment="1" applyProtection="1">
      <alignment vertical="center" wrapText="1"/>
      <protection locked="0"/>
    </xf>
    <xf numFmtId="0" fontId="12" fillId="0" borderId="10" xfId="51" applyFont="1" applyFill="1" applyBorder="1" applyAlignment="1" applyProtection="1">
      <alignment vertical="center" wrapText="1"/>
      <protection locked="0"/>
    </xf>
    <xf numFmtId="3" fontId="12" fillId="0" borderId="10" xfId="51" applyNumberFormat="1" applyFont="1" applyFill="1" applyBorder="1" applyAlignment="1">
      <alignment horizontal="right" vertical="center"/>
      <protection/>
    </xf>
    <xf numFmtId="0" fontId="46" fillId="0" borderId="10" xfId="51" applyFont="1" applyFill="1" applyBorder="1" applyAlignment="1" quotePrefix="1">
      <alignment horizontal="left" vertical="center" wrapText="1"/>
      <protection/>
    </xf>
    <xf numFmtId="3" fontId="45" fillId="0" borderId="10" xfId="51" applyNumberFormat="1" applyFont="1" applyFill="1" applyBorder="1" applyAlignment="1">
      <alignment horizontal="right" vertical="center"/>
      <protection/>
    </xf>
    <xf numFmtId="0" fontId="46" fillId="0" borderId="0" xfId="51" applyNumberFormat="1" applyFont="1" applyFill="1" applyBorder="1" applyAlignment="1">
      <alignment vertical="center" wrapText="1"/>
      <protection/>
    </xf>
    <xf numFmtId="0" fontId="8" fillId="0" borderId="10" xfId="51" applyFont="1" applyFill="1" applyBorder="1" applyAlignment="1" applyProtection="1">
      <alignment vertical="center" wrapText="1"/>
      <protection locked="0"/>
    </xf>
    <xf numFmtId="0" fontId="6" fillId="0" borderId="10" xfId="51" applyFont="1" applyFill="1" applyBorder="1" applyAlignment="1">
      <alignment vertical="center" wrapText="1"/>
      <protection/>
    </xf>
    <xf numFmtId="0" fontId="46" fillId="0" borderId="10" xfId="51" applyFont="1" applyFill="1" applyBorder="1" applyAlignment="1">
      <alignment vertical="center" wrapText="1"/>
      <protection/>
    </xf>
    <xf numFmtId="0" fontId="5" fillId="0" borderId="10" xfId="51" applyFont="1" applyFill="1" applyBorder="1" applyAlignment="1">
      <alignment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45" fillId="0" borderId="10" xfId="51" applyFont="1" applyFill="1" applyBorder="1" applyAlignment="1">
      <alignment vertical="center" wrapText="1"/>
      <protection/>
    </xf>
    <xf numFmtId="0" fontId="5" fillId="0" borderId="10" xfId="51" applyFont="1" applyFill="1" applyBorder="1" applyAlignment="1">
      <alignment horizontal="left" vertical="center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46" fillId="0" borderId="10" xfId="51" applyFont="1" applyFill="1" applyBorder="1" applyAlignment="1">
      <alignment horizontal="left" vertical="center" wrapText="1"/>
      <protection/>
    </xf>
    <xf numFmtId="3" fontId="6" fillId="0" borderId="10" xfId="51" applyNumberFormat="1" applyFont="1" applyFill="1" applyBorder="1" applyAlignment="1">
      <alignment horizontal="right" vertical="center" wrapText="1"/>
      <protection/>
    </xf>
    <xf numFmtId="0" fontId="18" fillId="0" borderId="10" xfId="51" applyFont="1" applyFill="1" applyBorder="1" applyAlignment="1">
      <alignment horizontal="left" vertical="center" wrapText="1"/>
      <protection/>
    </xf>
    <xf numFmtId="0" fontId="18" fillId="0" borderId="10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0" fontId="6" fillId="0" borderId="10" xfId="51" applyFont="1" applyFill="1" applyBorder="1" applyAlignment="1">
      <alignment horizontal="right" vertical="center"/>
      <protection/>
    </xf>
    <xf numFmtId="0" fontId="6" fillId="0" borderId="10" xfId="51" applyFont="1" applyFill="1" applyBorder="1" applyAlignment="1">
      <alignment horizontal="right" vertical="center" wrapText="1"/>
      <protection/>
    </xf>
    <xf numFmtId="0" fontId="6" fillId="0" borderId="0" xfId="5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right"/>
    </xf>
    <xf numFmtId="49" fontId="22" fillId="0" borderId="16" xfId="0" applyNumberFormat="1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2" fillId="0" borderId="16" xfId="0" applyFont="1" applyFill="1" applyBorder="1" applyAlignment="1">
      <alignment horizontal="left" wrapText="1"/>
    </xf>
    <xf numFmtId="0" fontId="49" fillId="0" borderId="16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22" fillId="0" borderId="16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16" fillId="20" borderId="18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/>
    </xf>
    <xf numFmtId="3" fontId="16" fillId="2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24" borderId="16" xfId="0" applyNumberFormat="1" applyFont="1" applyFill="1" applyBorder="1" applyAlignment="1">
      <alignment horizontal="center" vertical="center" wrapText="1"/>
    </xf>
    <xf numFmtId="3" fontId="16" fillId="24" borderId="10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0" fillId="24" borderId="19" xfId="0" applyNumberFormat="1" applyFont="1" applyFill="1" applyBorder="1" applyAlignment="1">
      <alignment/>
    </xf>
    <xf numFmtId="3" fontId="0" fillId="24" borderId="20" xfId="0" applyNumberFormat="1" applyFont="1" applyFill="1" applyBorder="1" applyAlignment="1">
      <alignment/>
    </xf>
    <xf numFmtId="3" fontId="0" fillId="20" borderId="20" xfId="0" applyNumberFormat="1" applyFont="1" applyFill="1" applyBorder="1" applyAlignment="1">
      <alignment/>
    </xf>
    <xf numFmtId="3" fontId="0" fillId="24" borderId="20" xfId="0" applyNumberFormat="1" applyFont="1" applyFill="1" applyBorder="1" applyAlignment="1">
      <alignment/>
    </xf>
    <xf numFmtId="3" fontId="0" fillId="20" borderId="2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2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/>
    </xf>
    <xf numFmtId="3" fontId="0" fillId="20" borderId="10" xfId="0" applyNumberFormat="1" applyFont="1" applyFill="1" applyBorder="1" applyAlignment="1">
      <alignment/>
    </xf>
    <xf numFmtId="3" fontId="0" fillId="20" borderId="10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/>
    </xf>
    <xf numFmtId="3" fontId="0" fillId="20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3" fontId="21" fillId="0" borderId="17" xfId="0" applyNumberFormat="1" applyFont="1" applyFill="1" applyBorder="1" applyAlignment="1">
      <alignment horizontal="right" vertical="center" wrapText="1"/>
    </xf>
    <xf numFmtId="0" fontId="21" fillId="0" borderId="29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0" fontId="50" fillId="0" borderId="16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/>
    </xf>
    <xf numFmtId="3" fontId="50" fillId="0" borderId="10" xfId="0" applyNumberFormat="1" applyFont="1" applyFill="1" applyBorder="1" applyAlignment="1">
      <alignment horizontal="right"/>
    </xf>
    <xf numFmtId="3" fontId="50" fillId="0" borderId="17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17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justify" wrapText="1"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3" fontId="0" fillId="24" borderId="20" xfId="0" applyNumberFormat="1" applyFont="1" applyFill="1" applyBorder="1" applyAlignment="1">
      <alignment horizontal="center" vertical="center" wrapText="1"/>
    </xf>
    <xf numFmtId="3" fontId="16" fillId="24" borderId="18" xfId="0" applyNumberFormat="1" applyFont="1" applyFill="1" applyBorder="1" applyAlignment="1">
      <alignment horizontal="center" vertical="center" wrapText="1"/>
    </xf>
    <xf numFmtId="3" fontId="16" fillId="24" borderId="27" xfId="0" applyNumberFormat="1" applyFont="1" applyFill="1" applyBorder="1" applyAlignment="1">
      <alignment horizontal="center" vertical="center" wrapText="1"/>
    </xf>
    <xf numFmtId="3" fontId="16" fillId="20" borderId="28" xfId="0" applyNumberFormat="1" applyFont="1" applyFill="1" applyBorder="1" applyAlignment="1">
      <alignment horizontal="center" vertical="center" wrapText="1"/>
    </xf>
    <xf numFmtId="3" fontId="16" fillId="7" borderId="10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3" fontId="16" fillId="2" borderId="10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52" applyFont="1" applyFill="1" applyAlignment="1">
      <alignment horizontal="center" vertical="center"/>
      <protection/>
    </xf>
    <xf numFmtId="3" fontId="3" fillId="0" borderId="0" xfId="52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3" fontId="52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right" vertical="center"/>
    </xf>
    <xf numFmtId="0" fontId="4" fillId="20" borderId="22" xfId="0" applyFont="1" applyFill="1" applyBorder="1" applyAlignment="1">
      <alignment horizontal="center" vertical="center"/>
    </xf>
    <xf numFmtId="3" fontId="4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3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vertical="center" wrapText="1"/>
    </xf>
    <xf numFmtId="3" fontId="45" fillId="0" borderId="3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10" fillId="25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1" fillId="25" borderId="23" xfId="0" applyFont="1" applyFill="1" applyBorder="1" applyAlignment="1">
      <alignment horizontal="center" vertical="center" wrapText="1"/>
    </xf>
    <xf numFmtId="0" fontId="46" fillId="26" borderId="23" xfId="0" applyFont="1" applyFill="1" applyBorder="1" applyAlignment="1">
      <alignment horizontal="center" vertical="center" wrapText="1"/>
    </xf>
    <xf numFmtId="0" fontId="11" fillId="25" borderId="37" xfId="0" applyFont="1" applyFill="1" applyBorder="1" applyAlignment="1">
      <alignment horizontal="center" vertical="center" wrapText="1"/>
    </xf>
    <xf numFmtId="0" fontId="46" fillId="26" borderId="3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0" fontId="6" fillId="24" borderId="36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3" fontId="6" fillId="24" borderId="30" xfId="0" applyNumberFormat="1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3" fontId="11" fillId="25" borderId="37" xfId="0" applyNumberFormat="1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vertical="center" wrapText="1"/>
    </xf>
    <xf numFmtId="0" fontId="45" fillId="0" borderId="41" xfId="0" applyFont="1" applyFill="1" applyBorder="1" applyAlignment="1">
      <alignment horizontal="center" vertical="center" wrapText="1"/>
    </xf>
    <xf numFmtId="3" fontId="45" fillId="0" borderId="41" xfId="0" applyNumberFormat="1" applyFont="1" applyFill="1" applyBorder="1" applyAlignment="1">
      <alignment vertical="center" wrapText="1"/>
    </xf>
    <xf numFmtId="3" fontId="45" fillId="0" borderId="4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31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 wrapText="1"/>
    </xf>
    <xf numFmtId="0" fontId="46" fillId="0" borderId="36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3" fontId="45" fillId="0" borderId="30" xfId="0" applyNumberFormat="1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vertical="center" wrapText="1"/>
    </xf>
    <xf numFmtId="0" fontId="45" fillId="0" borderId="41" xfId="0" applyFont="1" applyBorder="1" applyAlignment="1">
      <alignment horizontal="center" vertical="center" wrapText="1"/>
    </xf>
    <xf numFmtId="3" fontId="45" fillId="0" borderId="41" xfId="0" applyNumberFormat="1" applyFont="1" applyBorder="1" applyAlignment="1">
      <alignment vertical="center" wrapText="1"/>
    </xf>
    <xf numFmtId="3" fontId="45" fillId="0" borderId="42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1" fontId="5" fillId="0" borderId="45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0" fontId="45" fillId="0" borderId="36" xfId="0" applyFont="1" applyBorder="1" applyAlignment="1">
      <alignment vertical="center" wrapText="1"/>
    </xf>
    <xf numFmtId="49" fontId="5" fillId="0" borderId="39" xfId="0" applyNumberFormat="1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3" fontId="6" fillId="0" borderId="30" xfId="0" applyNumberFormat="1" applyFont="1" applyBorder="1" applyAlignment="1">
      <alignment horizontal="right" vertical="center" wrapText="1"/>
    </xf>
    <xf numFmtId="3" fontId="45" fillId="0" borderId="30" xfId="0" applyNumberFormat="1" applyFont="1" applyBorder="1" applyAlignment="1">
      <alignment horizontal="right" vertical="center" wrapText="1"/>
    </xf>
    <xf numFmtId="3" fontId="45" fillId="0" borderId="46" xfId="0" applyNumberFormat="1" applyFont="1" applyBorder="1" applyAlignment="1">
      <alignment horizontal="right" vertical="center" wrapText="1"/>
    </xf>
    <xf numFmtId="3" fontId="45" fillId="0" borderId="47" xfId="0" applyNumberFormat="1" applyFont="1" applyBorder="1" applyAlignment="1">
      <alignment horizontal="right" vertical="center" wrapText="1"/>
    </xf>
    <xf numFmtId="3" fontId="6" fillId="0" borderId="47" xfId="0" applyNumberFormat="1" applyFont="1" applyBorder="1" applyAlignment="1">
      <alignment horizontal="right" vertical="center" wrapText="1"/>
    </xf>
    <xf numFmtId="0" fontId="45" fillId="0" borderId="48" xfId="0" applyFont="1" applyBorder="1" applyAlignment="1">
      <alignment horizontal="center" vertical="center" wrapText="1"/>
    </xf>
    <xf numFmtId="3" fontId="45" fillId="0" borderId="48" xfId="0" applyNumberFormat="1" applyFont="1" applyBorder="1" applyAlignment="1">
      <alignment horizontal="right" vertical="center" wrapText="1"/>
    </xf>
    <xf numFmtId="3" fontId="45" fillId="0" borderId="49" xfId="0" applyNumberFormat="1" applyFont="1" applyBorder="1" applyAlignment="1">
      <alignment horizontal="right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3" fontId="47" fillId="0" borderId="0" xfId="0" applyNumberFormat="1" applyFont="1" applyAlignment="1">
      <alignment vertical="center"/>
    </xf>
    <xf numFmtId="0" fontId="45" fillId="0" borderId="39" xfId="0" applyFont="1" applyBorder="1" applyAlignment="1">
      <alignment vertical="center" wrapText="1"/>
    </xf>
    <xf numFmtId="0" fontId="45" fillId="0" borderId="50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0" fontId="45" fillId="0" borderId="51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right" vertical="center"/>
    </xf>
    <xf numFmtId="3" fontId="45" fillId="0" borderId="3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3" fontId="45" fillId="0" borderId="30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3" fontId="14" fillId="0" borderId="0" xfId="56" applyNumberFormat="1" applyFont="1" applyAlignment="1" applyProtection="1">
      <alignment vertical="center"/>
      <protection locked="0"/>
    </xf>
    <xf numFmtId="3" fontId="15" fillId="0" borderId="0" xfId="56" applyNumberFormat="1" applyFont="1" applyAlignment="1" applyProtection="1">
      <alignment vertical="center"/>
      <protection locked="0"/>
    </xf>
    <xf numFmtId="3" fontId="14" fillId="0" borderId="0" xfId="56" applyNumberFormat="1" applyFont="1" applyAlignment="1" applyProtection="1">
      <alignment vertical="center"/>
      <protection/>
    </xf>
    <xf numFmtId="3" fontId="0" fillId="0" borderId="0" xfId="56" applyNumberFormat="1" applyAlignment="1" applyProtection="1">
      <alignment vertical="center"/>
      <protection/>
    </xf>
    <xf numFmtId="3" fontId="16" fillId="0" borderId="0" xfId="56" applyNumberFormat="1" applyFont="1" applyAlignment="1" applyProtection="1">
      <alignment vertical="center"/>
      <protection/>
    </xf>
    <xf numFmtId="0" fontId="0" fillId="0" borderId="0" xfId="56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16" fillId="0" borderId="0" xfId="56" applyFont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/>
      <protection/>
    </xf>
    <xf numFmtId="3" fontId="16" fillId="0" borderId="52" xfId="56" applyNumberFormat="1" applyFont="1" applyBorder="1" applyAlignment="1" applyProtection="1">
      <alignment horizontal="center" vertical="center"/>
      <protection/>
    </xf>
    <xf numFmtId="3" fontId="16" fillId="0" borderId="53" xfId="56" applyNumberFormat="1" applyFont="1" applyBorder="1" applyAlignment="1" applyProtection="1">
      <alignment horizontal="center" vertical="center"/>
      <protection/>
    </xf>
    <xf numFmtId="49" fontId="16" fillId="0" borderId="54" xfId="56" applyNumberFormat="1" applyFont="1" applyBorder="1" applyAlignment="1" applyProtection="1">
      <alignment horizontal="center" vertical="center"/>
      <protection/>
    </xf>
    <xf numFmtId="49" fontId="16" fillId="0" borderId="55" xfId="56" applyNumberFormat="1" applyFont="1" applyBorder="1" applyAlignment="1" applyProtection="1">
      <alignment horizontal="center" vertical="center"/>
      <protection/>
    </xf>
    <xf numFmtId="3" fontId="16" fillId="0" borderId="52" xfId="56" applyNumberFormat="1" applyFont="1" applyBorder="1" applyAlignment="1" applyProtection="1">
      <alignment vertical="center"/>
      <protection/>
    </xf>
    <xf numFmtId="3" fontId="16" fillId="0" borderId="53" xfId="56" applyNumberFormat="1" applyFont="1" applyBorder="1" applyAlignment="1" applyProtection="1" quotePrefix="1">
      <alignment horizontal="center" vertical="center"/>
      <protection/>
    </xf>
    <xf numFmtId="3" fontId="0" fillId="0" borderId="54" xfId="56" applyNumberFormat="1" applyBorder="1" applyAlignment="1" applyProtection="1">
      <alignment vertical="center"/>
      <protection/>
    </xf>
    <xf numFmtId="3" fontId="0" fillId="0" borderId="55" xfId="56" applyNumberFormat="1" applyBorder="1" applyAlignment="1" applyProtection="1">
      <alignment vertical="center"/>
      <protection/>
    </xf>
    <xf numFmtId="3" fontId="16" fillId="0" borderId="56" xfId="56" applyNumberFormat="1" applyFont="1" applyBorder="1" applyAlignment="1" applyProtection="1">
      <alignment vertical="center"/>
      <protection/>
    </xf>
    <xf numFmtId="3" fontId="16" fillId="0" borderId="57" xfId="56" applyNumberFormat="1" applyFont="1" applyBorder="1" applyAlignment="1" applyProtection="1" quotePrefix="1">
      <alignment horizontal="center" vertical="center"/>
      <protection/>
    </xf>
    <xf numFmtId="3" fontId="17" fillId="0" borderId="58" xfId="56" applyNumberFormat="1" applyFont="1" applyBorder="1" applyAlignment="1" applyProtection="1">
      <alignment horizontal="center" vertical="center"/>
      <protection/>
    </xf>
    <xf numFmtId="3" fontId="17" fillId="0" borderId="59" xfId="56" applyNumberFormat="1" applyFont="1" applyBorder="1" applyAlignment="1" applyProtection="1">
      <alignment horizontal="center" vertical="center"/>
      <protection/>
    </xf>
    <xf numFmtId="3" fontId="0" fillId="0" borderId="60" xfId="56" applyNumberFormat="1" applyFont="1" applyBorder="1" applyAlignment="1" applyProtection="1">
      <alignment vertical="center"/>
      <protection/>
    </xf>
    <xf numFmtId="49" fontId="0" fillId="0" borderId="13" xfId="56" applyNumberFormat="1" applyFont="1" applyBorder="1" applyAlignment="1" applyProtection="1">
      <alignment horizontal="center" vertical="center"/>
      <protection/>
    </xf>
    <xf numFmtId="3" fontId="0" fillId="0" borderId="61" xfId="56" applyNumberFormat="1" applyBorder="1" applyAlignment="1" applyProtection="1">
      <alignment vertical="center"/>
      <protection/>
    </xf>
    <xf numFmtId="3" fontId="0" fillId="0" borderId="62" xfId="56" applyNumberFormat="1" applyBorder="1" applyAlignment="1" applyProtection="1">
      <alignment vertical="center"/>
      <protection/>
    </xf>
    <xf numFmtId="3" fontId="0" fillId="0" borderId="13" xfId="56" applyNumberFormat="1" applyFont="1" applyBorder="1" applyAlignment="1" applyProtection="1" quotePrefix="1">
      <alignment horizontal="center" vertical="center"/>
      <protection/>
    </xf>
    <xf numFmtId="3" fontId="0" fillId="0" borderId="63" xfId="56" applyNumberFormat="1" applyFont="1" applyBorder="1" applyAlignment="1" applyProtection="1">
      <alignment vertical="center"/>
      <protection/>
    </xf>
    <xf numFmtId="3" fontId="0" fillId="0" borderId="64" xfId="56" applyNumberFormat="1" applyFont="1" applyBorder="1" applyAlignment="1" applyProtection="1" quotePrefix="1">
      <alignment horizontal="center" vertical="center"/>
      <protection/>
    </xf>
    <xf numFmtId="3" fontId="0" fillId="0" borderId="65" xfId="56" applyNumberFormat="1" applyBorder="1" applyAlignment="1" applyProtection="1">
      <alignment vertical="center"/>
      <protection/>
    </xf>
    <xf numFmtId="3" fontId="0" fillId="0" borderId="66" xfId="56" applyNumberFormat="1" applyBorder="1" applyAlignment="1" applyProtection="1">
      <alignment vertical="center"/>
      <protection/>
    </xf>
    <xf numFmtId="3" fontId="16" fillId="0" borderId="52" xfId="56" applyNumberFormat="1" applyFont="1" applyBorder="1" applyAlignment="1" applyProtection="1">
      <alignment vertical="center" wrapText="1"/>
      <protection/>
    </xf>
    <xf numFmtId="3" fontId="16" fillId="0" borderId="54" xfId="56" applyNumberFormat="1" applyFont="1" applyBorder="1" applyAlignment="1" applyProtection="1">
      <alignment vertical="center"/>
      <protection/>
    </xf>
    <xf numFmtId="3" fontId="16" fillId="0" borderId="55" xfId="56" applyNumberFormat="1" applyFont="1" applyBorder="1" applyAlignment="1" applyProtection="1">
      <alignment vertical="center"/>
      <protection/>
    </xf>
    <xf numFmtId="3" fontId="0" fillId="0" borderId="56" xfId="56" applyNumberFormat="1" applyFont="1" applyBorder="1" applyAlignment="1" applyProtection="1">
      <alignment vertical="center"/>
      <protection/>
    </xf>
    <xf numFmtId="49" fontId="0" fillId="0" borderId="57" xfId="56" applyNumberFormat="1" applyFont="1" applyBorder="1" applyAlignment="1" applyProtection="1">
      <alignment horizontal="center" vertical="center"/>
      <protection/>
    </xf>
    <xf numFmtId="3" fontId="0" fillId="0" borderId="58" xfId="56" applyNumberFormat="1" applyBorder="1" applyAlignment="1" applyProtection="1">
      <alignment vertical="center"/>
      <protection/>
    </xf>
    <xf numFmtId="3" fontId="0" fillId="0" borderId="59" xfId="56" applyNumberFormat="1" applyBorder="1" applyAlignment="1" applyProtection="1">
      <alignment vertical="center"/>
      <protection/>
    </xf>
    <xf numFmtId="3" fontId="16" fillId="0" borderId="52" xfId="56" applyNumberFormat="1" applyFont="1" applyBorder="1" applyAlignment="1" applyProtection="1">
      <alignment horizontal="left" vertical="center" wrapText="1"/>
      <protection/>
    </xf>
    <xf numFmtId="49" fontId="0" fillId="0" borderId="57" xfId="56" applyNumberFormat="1" applyFont="1" applyBorder="1" applyAlignment="1" applyProtection="1" quotePrefix="1">
      <alignment horizontal="center" vertical="center"/>
      <protection/>
    </xf>
    <xf numFmtId="49" fontId="0" fillId="0" borderId="64" xfId="56" applyNumberFormat="1" applyFont="1" applyBorder="1" applyAlignment="1" applyProtection="1">
      <alignment horizontal="center" vertical="center"/>
      <protection/>
    </xf>
    <xf numFmtId="3" fontId="16" fillId="0" borderId="52" xfId="56" applyNumberFormat="1" applyFont="1" applyBorder="1" applyAlignment="1" applyProtection="1">
      <alignment horizontal="left" vertical="center" wrapText="1" shrinkToFit="1"/>
      <protection/>
    </xf>
    <xf numFmtId="49" fontId="0" fillId="0" borderId="13" xfId="56" applyNumberFormat="1" applyFont="1" applyBorder="1" applyAlignment="1" applyProtection="1" quotePrefix="1">
      <alignment horizontal="center" vertical="center"/>
      <protection/>
    </xf>
    <xf numFmtId="3" fontId="16" fillId="0" borderId="52" xfId="56" applyNumberFormat="1" applyFont="1" applyFill="1" applyBorder="1" applyAlignment="1" applyProtection="1">
      <alignment vertical="center" wrapText="1"/>
      <protection/>
    </xf>
    <xf numFmtId="3" fontId="0" fillId="0" borderId="67" xfId="56" applyNumberFormat="1" applyFont="1" applyBorder="1" applyAlignment="1" applyProtection="1">
      <alignment vertical="center"/>
      <protection/>
    </xf>
    <xf numFmtId="3" fontId="0" fillId="0" borderId="68" xfId="56" applyNumberFormat="1" applyFont="1" applyBorder="1" applyAlignment="1" applyProtection="1" quotePrefix="1">
      <alignment horizontal="center" vertical="center"/>
      <protection/>
    </xf>
    <xf numFmtId="3" fontId="0" fillId="0" borderId="69" xfId="56" applyNumberFormat="1" applyBorder="1" applyAlignment="1" applyProtection="1">
      <alignment vertical="center"/>
      <protection/>
    </xf>
    <xf numFmtId="3" fontId="0" fillId="0" borderId="70" xfId="56" applyNumberFormat="1" applyBorder="1" applyAlignment="1" applyProtection="1">
      <alignment vertical="center"/>
      <protection/>
    </xf>
    <xf numFmtId="3" fontId="0" fillId="0" borderId="71" xfId="56" applyNumberFormat="1" applyFont="1" applyBorder="1" applyAlignment="1" applyProtection="1">
      <alignment vertical="center"/>
      <protection/>
    </xf>
    <xf numFmtId="49" fontId="0" fillId="0" borderId="72" xfId="56" applyNumberFormat="1" applyFont="1" applyBorder="1" applyAlignment="1" applyProtection="1" quotePrefix="1">
      <alignment horizontal="center" vertical="center"/>
      <protection/>
    </xf>
    <xf numFmtId="3" fontId="0" fillId="0" borderId="73" xfId="56" applyNumberFormat="1" applyBorder="1" applyAlignment="1" applyProtection="1">
      <alignment vertical="center"/>
      <protection/>
    </xf>
    <xf numFmtId="3" fontId="0" fillId="0" borderId="74" xfId="56" applyNumberFormat="1" applyBorder="1" applyAlignment="1" applyProtection="1">
      <alignment vertical="center"/>
      <protection/>
    </xf>
    <xf numFmtId="3" fontId="16" fillId="0" borderId="0" xfId="56" applyNumberFormat="1" applyFont="1" applyAlignment="1" applyProtection="1">
      <alignment horizontal="center" vertical="center"/>
      <protection/>
    </xf>
    <xf numFmtId="3" fontId="0" fillId="0" borderId="0" xfId="56" applyNumberFormat="1" applyFont="1" applyAlignment="1" applyProtection="1">
      <alignment vertical="center"/>
      <protection/>
    </xf>
    <xf numFmtId="3" fontId="0" fillId="0" borderId="0" xfId="56" applyNumberFormat="1" applyFont="1" applyAlignment="1" applyProtection="1" quotePrefix="1">
      <alignment horizontal="center" vertical="center"/>
      <protection/>
    </xf>
    <xf numFmtId="3" fontId="16" fillId="0" borderId="0" xfId="56" applyNumberFormat="1" applyFont="1" applyAlignment="1" applyProtection="1" quotePrefix="1">
      <alignment horizontal="center" vertical="center"/>
      <protection/>
    </xf>
    <xf numFmtId="3" fontId="16" fillId="0" borderId="0" xfId="56" applyNumberFormat="1" applyFont="1" applyFill="1" applyBorder="1" applyAlignment="1" applyProtection="1">
      <alignment vertical="center"/>
      <protection/>
    </xf>
    <xf numFmtId="3" fontId="16" fillId="0" borderId="0" xfId="56" applyNumberFormat="1" applyFont="1" applyFill="1" applyBorder="1" applyAlignment="1" applyProtection="1">
      <alignment horizontal="center" vertical="center"/>
      <protection/>
    </xf>
    <xf numFmtId="3" fontId="16" fillId="0" borderId="0" xfId="56" applyNumberFormat="1" applyFont="1" applyBorder="1" applyAlignment="1" applyProtection="1">
      <alignment vertical="center"/>
      <protection/>
    </xf>
    <xf numFmtId="3" fontId="0" fillId="0" borderId="0" xfId="56" applyNumberFormat="1" applyBorder="1" applyAlignment="1" applyProtection="1">
      <alignment vertical="center"/>
      <protection locked="0"/>
    </xf>
    <xf numFmtId="3" fontId="14" fillId="0" borderId="0" xfId="56" applyNumberFormat="1" applyFont="1" applyAlignment="1" applyProtection="1">
      <alignment horizontal="left" vertical="center"/>
      <protection/>
    </xf>
    <xf numFmtId="3" fontId="0" fillId="0" borderId="0" xfId="56" applyNumberFormat="1" applyAlignment="1" applyProtection="1">
      <alignment vertical="center"/>
      <protection locked="0"/>
    </xf>
    <xf numFmtId="3" fontId="2" fillId="0" borderId="0" xfId="56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51" applyFont="1" applyFill="1" applyBorder="1" applyAlignment="1">
      <alignment horizontal="right" vertical="center"/>
      <protection/>
    </xf>
    <xf numFmtId="0" fontId="5" fillId="0" borderId="75" xfId="51" applyFont="1" applyFill="1" applyBorder="1" applyAlignment="1">
      <alignment horizontal="center" vertical="center"/>
      <protection/>
    </xf>
    <xf numFmtId="0" fontId="5" fillId="0" borderId="34" xfId="51" applyFont="1" applyFill="1" applyBorder="1" applyAlignment="1">
      <alignment horizontal="center" vertical="center"/>
      <protection/>
    </xf>
    <xf numFmtId="0" fontId="5" fillId="0" borderId="36" xfId="51" applyFont="1" applyFill="1" applyBorder="1" applyAlignment="1">
      <alignment horizontal="center" vertical="center"/>
      <protection/>
    </xf>
    <xf numFmtId="0" fontId="5" fillId="0" borderId="30" xfId="51" applyFont="1" applyFill="1" applyBorder="1" applyAlignment="1">
      <alignment horizontal="right" vertical="center"/>
      <protection/>
    </xf>
    <xf numFmtId="0" fontId="6" fillId="0" borderId="34" xfId="51" applyFont="1" applyFill="1" applyBorder="1" applyAlignment="1">
      <alignment horizontal="center"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3" fontId="6" fillId="0" borderId="30" xfId="51" applyNumberFormat="1" applyFont="1" applyFill="1" applyBorder="1" applyAlignment="1">
      <alignment horizontal="right" vertical="center"/>
      <protection/>
    </xf>
    <xf numFmtId="3" fontId="6" fillId="0" borderId="30" xfId="51" applyNumberFormat="1" applyFont="1" applyFill="1" applyBorder="1" applyAlignment="1">
      <alignment horizontal="right" vertical="center" wrapText="1"/>
      <protection/>
    </xf>
    <xf numFmtId="0" fontId="46" fillId="0" borderId="36" xfId="51" applyFont="1" applyFill="1" applyBorder="1" applyAlignment="1">
      <alignment horizontal="center" vertical="center"/>
      <protection/>
    </xf>
    <xf numFmtId="3" fontId="46" fillId="0" borderId="30" xfId="51" applyNumberFormat="1" applyFont="1" applyFill="1" applyBorder="1" applyAlignment="1">
      <alignment horizontal="right" vertical="center"/>
      <protection/>
    </xf>
    <xf numFmtId="0" fontId="18" fillId="0" borderId="36" xfId="51" applyFont="1" applyFill="1" applyBorder="1" applyAlignment="1">
      <alignment horizontal="center" vertical="center"/>
      <protection/>
    </xf>
    <xf numFmtId="3" fontId="18" fillId="0" borderId="30" xfId="51" applyNumberFormat="1" applyFont="1" applyFill="1" applyBorder="1" applyAlignment="1">
      <alignment horizontal="right" vertical="center"/>
      <protection/>
    </xf>
    <xf numFmtId="0" fontId="5" fillId="0" borderId="36" xfId="51" applyFont="1" applyFill="1" applyBorder="1" applyAlignment="1">
      <alignment horizontal="center" vertical="center" wrapText="1"/>
      <protection/>
    </xf>
    <xf numFmtId="3" fontId="5" fillId="0" borderId="30" xfId="51" applyNumberFormat="1" applyFont="1" applyFill="1" applyBorder="1" applyAlignment="1">
      <alignment horizontal="right" vertical="center"/>
      <protection/>
    </xf>
    <xf numFmtId="0" fontId="6" fillId="0" borderId="36" xfId="51" applyFont="1" applyFill="1" applyBorder="1" applyAlignment="1">
      <alignment horizontal="center" vertical="center" wrapText="1"/>
      <protection/>
    </xf>
    <xf numFmtId="0" fontId="46" fillId="0" borderId="36" xfId="51" applyFont="1" applyFill="1" applyBorder="1" applyAlignment="1">
      <alignment horizontal="center" vertical="center" wrapText="1"/>
      <protection/>
    </xf>
    <xf numFmtId="0" fontId="45" fillId="0" borderId="36" xfId="51" applyFont="1" applyFill="1" applyBorder="1" applyAlignment="1">
      <alignment horizontal="center" vertical="center"/>
      <protection/>
    </xf>
    <xf numFmtId="3" fontId="12" fillId="0" borderId="30" xfId="51" applyNumberFormat="1" applyFont="1" applyFill="1" applyBorder="1" applyAlignment="1">
      <alignment horizontal="right" vertical="center"/>
      <protection/>
    </xf>
    <xf numFmtId="3" fontId="45" fillId="0" borderId="30" xfId="51" applyNumberFormat="1" applyFont="1" applyFill="1" applyBorder="1" applyAlignment="1">
      <alignment horizontal="right" vertical="center"/>
      <protection/>
    </xf>
    <xf numFmtId="0" fontId="45" fillId="0" borderId="36" xfId="51" applyFont="1" applyFill="1" applyBorder="1" applyAlignment="1">
      <alignment horizontal="center" vertical="center" wrapText="1"/>
      <protection/>
    </xf>
    <xf numFmtId="0" fontId="8" fillId="0" borderId="36" xfId="51" applyFont="1" applyFill="1" applyBorder="1" applyAlignment="1">
      <alignment horizontal="center" vertical="center"/>
      <protection/>
    </xf>
    <xf numFmtId="3" fontId="5" fillId="0" borderId="30" xfId="51" applyNumberFormat="1" applyFont="1" applyFill="1" applyBorder="1" applyAlignment="1">
      <alignment horizontal="right" vertical="center" wrapText="1"/>
      <protection/>
    </xf>
    <xf numFmtId="0" fontId="45" fillId="0" borderId="30" xfId="51" applyFont="1" applyFill="1" applyBorder="1" applyAlignment="1">
      <alignment horizontal="right" vertical="center"/>
      <protection/>
    </xf>
    <xf numFmtId="0" fontId="6" fillId="0" borderId="30" xfId="51" applyFont="1" applyFill="1" applyBorder="1" applyAlignment="1">
      <alignment horizontal="right" vertical="center"/>
      <protection/>
    </xf>
    <xf numFmtId="0" fontId="46" fillId="0" borderId="30" xfId="51" applyFont="1" applyFill="1" applyBorder="1" applyAlignment="1">
      <alignment horizontal="right" vertical="center"/>
      <protection/>
    </xf>
    <xf numFmtId="0" fontId="6" fillId="0" borderId="40" xfId="51" applyFont="1" applyFill="1" applyBorder="1" applyAlignment="1">
      <alignment horizontal="center" vertical="center"/>
      <protection/>
    </xf>
    <xf numFmtId="0" fontId="6" fillId="0" borderId="41" xfId="51" applyFont="1" applyFill="1" applyBorder="1" applyAlignment="1" applyProtection="1">
      <alignment vertical="center" wrapText="1"/>
      <protection locked="0"/>
    </xf>
    <xf numFmtId="0" fontId="6" fillId="0" borderId="41" xfId="51" applyFont="1" applyFill="1" applyBorder="1" applyAlignment="1">
      <alignment horizontal="center" vertical="center"/>
      <protection/>
    </xf>
    <xf numFmtId="3" fontId="5" fillId="0" borderId="41" xfId="51" applyNumberFormat="1" applyFont="1" applyFill="1" applyBorder="1" applyAlignment="1">
      <alignment horizontal="right" vertical="center"/>
      <protection/>
    </xf>
    <xf numFmtId="3" fontId="5" fillId="0" borderId="42" xfId="51" applyNumberFormat="1" applyFont="1" applyFill="1" applyBorder="1" applyAlignment="1">
      <alignment horizontal="right" vertical="center"/>
      <protection/>
    </xf>
    <xf numFmtId="0" fontId="6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46" fillId="0" borderId="0" xfId="51" applyFont="1" applyAlignment="1">
      <alignment vertical="center"/>
      <protection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8" fillId="0" borderId="0" xfId="51" applyFont="1" applyFill="1" applyAlignment="1">
      <alignment vertical="center"/>
      <protection/>
    </xf>
    <xf numFmtId="0" fontId="46" fillId="0" borderId="0" xfId="51" applyFont="1" applyFill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6" fillId="25" borderId="0" xfId="51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5" fillId="0" borderId="31" xfId="51" applyFont="1" applyFill="1" applyBorder="1" applyAlignment="1">
      <alignment vertical="center"/>
      <protection/>
    </xf>
    <xf numFmtId="0" fontId="6" fillId="0" borderId="32" xfId="51" applyFont="1" applyFill="1" applyBorder="1" applyAlignment="1">
      <alignment horizontal="center" vertical="center"/>
      <protection/>
    </xf>
    <xf numFmtId="0" fontId="6" fillId="0" borderId="32" xfId="51" applyFont="1" applyFill="1" applyBorder="1" applyAlignment="1">
      <alignment horizontal="right" vertical="center"/>
      <protection/>
    </xf>
    <xf numFmtId="0" fontId="6" fillId="0" borderId="33" xfId="51" applyFont="1" applyFill="1" applyBorder="1" applyAlignment="1">
      <alignment horizontal="right" vertical="center"/>
      <protection/>
    </xf>
    <xf numFmtId="0" fontId="6" fillId="0" borderId="36" xfId="51" applyFont="1" applyFill="1" applyBorder="1" applyAlignment="1">
      <alignment vertical="center"/>
      <protection/>
    </xf>
    <xf numFmtId="0" fontId="6" fillId="0" borderId="36" xfId="51" applyFont="1" applyFill="1" applyBorder="1" applyAlignment="1">
      <alignment vertical="center" wrapText="1"/>
      <protection/>
    </xf>
    <xf numFmtId="0" fontId="5" fillId="0" borderId="36" xfId="51" applyFont="1" applyFill="1" applyBorder="1" applyAlignment="1">
      <alignment vertical="center"/>
      <protection/>
    </xf>
    <xf numFmtId="0" fontId="6" fillId="0" borderId="40" xfId="51" applyFont="1" applyFill="1" applyBorder="1" applyAlignment="1">
      <alignment vertical="center"/>
      <protection/>
    </xf>
    <xf numFmtId="0" fontId="6" fillId="0" borderId="41" xfId="51" applyFont="1" applyFill="1" applyBorder="1" applyAlignment="1">
      <alignment horizontal="right" vertical="center"/>
      <protection/>
    </xf>
    <xf numFmtId="0" fontId="6" fillId="0" borderId="42" xfId="51" applyFont="1" applyFill="1" applyBorder="1" applyAlignment="1">
      <alignment horizontal="right" vertical="center"/>
      <protection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3" fontId="4" fillId="0" borderId="78" xfId="0" applyNumberFormat="1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left" vertical="center" wrapText="1"/>
    </xf>
    <xf numFmtId="3" fontId="4" fillId="0" borderId="81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lef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left" vertical="center" wrapText="1"/>
    </xf>
    <xf numFmtId="3" fontId="4" fillId="0" borderId="82" xfId="0" applyNumberFormat="1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horizontal="left" vertical="center" wrapText="1"/>
    </xf>
    <xf numFmtId="3" fontId="3" fillId="0" borderId="47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lef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left" vertical="center" wrapText="1"/>
    </xf>
    <xf numFmtId="3" fontId="51" fillId="0" borderId="46" xfId="0" applyNumberFormat="1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left" vertical="center" wrapText="1"/>
    </xf>
    <xf numFmtId="3" fontId="4" fillId="0" borderId="47" xfId="0" applyNumberFormat="1" applyFont="1" applyFill="1" applyBorder="1" applyAlignment="1">
      <alignment horizontal="right" vertical="center" wrapText="1"/>
    </xf>
    <xf numFmtId="3" fontId="4" fillId="0" borderId="47" xfId="0" applyNumberFormat="1" applyFont="1" applyFill="1" applyBorder="1" applyAlignment="1">
      <alignment horizontal="right" vertical="center"/>
    </xf>
    <xf numFmtId="0" fontId="52" fillId="0" borderId="34" xfId="0" applyFont="1" applyFill="1" applyBorder="1" applyAlignment="1">
      <alignment horizontal="left" vertical="center"/>
    </xf>
    <xf numFmtId="3" fontId="52" fillId="0" borderId="35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horizontal="right" vertical="center"/>
    </xf>
    <xf numFmtId="49" fontId="3" fillId="0" borderId="36" xfId="0" applyNumberFormat="1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54" fillId="0" borderId="36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 wrapText="1"/>
    </xf>
    <xf numFmtId="3" fontId="4" fillId="0" borderId="84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 wrapText="1"/>
    </xf>
    <xf numFmtId="0" fontId="53" fillId="0" borderId="36" xfId="0" applyFont="1" applyFill="1" applyBorder="1" applyAlignment="1">
      <alignment vertical="center" wrapText="1"/>
    </xf>
    <xf numFmtId="0" fontId="54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3" fontId="3" fillId="0" borderId="47" xfId="0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vertical="center" wrapText="1"/>
    </xf>
    <xf numFmtId="3" fontId="4" fillId="0" borderId="81" xfId="0" applyNumberFormat="1" applyFont="1" applyFill="1" applyBorder="1" applyAlignment="1">
      <alignment horizontal="right" vertical="center"/>
    </xf>
    <xf numFmtId="0" fontId="4" fillId="20" borderId="85" xfId="0" applyFont="1" applyFill="1" applyBorder="1" applyAlignment="1">
      <alignment vertical="center"/>
    </xf>
    <xf numFmtId="3" fontId="4" fillId="20" borderId="81" xfId="0" applyNumberFormat="1" applyFont="1" applyFill="1" applyBorder="1" applyAlignment="1">
      <alignment vertical="center"/>
    </xf>
    <xf numFmtId="0" fontId="4" fillId="20" borderId="40" xfId="0" applyFont="1" applyFill="1" applyBorder="1" applyAlignment="1">
      <alignment horizontal="left" vertical="center"/>
    </xf>
    <xf numFmtId="0" fontId="4" fillId="20" borderId="41" xfId="0" applyFont="1" applyFill="1" applyBorder="1" applyAlignment="1">
      <alignment horizontal="center" vertical="center"/>
    </xf>
    <xf numFmtId="3" fontId="4" fillId="20" borderId="41" xfId="0" applyNumberFormat="1" applyFont="1" applyFill="1" applyBorder="1" applyAlignment="1">
      <alignment vertical="center"/>
    </xf>
    <xf numFmtId="3" fontId="4" fillId="20" borderId="86" xfId="0" applyNumberFormat="1" applyFont="1" applyFill="1" applyBorder="1" applyAlignment="1">
      <alignment vertical="center"/>
    </xf>
    <xf numFmtId="3" fontId="4" fillId="20" borderId="8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3" fontId="16" fillId="0" borderId="88" xfId="56" applyNumberFormat="1" applyFont="1" applyBorder="1" applyAlignment="1" applyProtection="1">
      <alignment horizontal="center" vertical="center"/>
      <protection/>
    </xf>
    <xf numFmtId="3" fontId="16" fillId="0" borderId="89" xfId="56" applyNumberFormat="1" applyFont="1" applyBorder="1" applyAlignment="1" applyProtection="1">
      <alignment horizontal="center" vertical="center"/>
      <protection/>
    </xf>
    <xf numFmtId="3" fontId="16" fillId="0" borderId="90" xfId="56" applyNumberFormat="1" applyFont="1" applyBorder="1" applyAlignment="1" applyProtection="1">
      <alignment horizontal="center" vertical="center"/>
      <protection/>
    </xf>
    <xf numFmtId="3" fontId="16" fillId="0" borderId="91" xfId="56" applyNumberFormat="1" applyFont="1" applyBorder="1" applyAlignment="1" applyProtection="1">
      <alignment horizontal="center" vertical="center" wrapText="1"/>
      <protection/>
    </xf>
    <xf numFmtId="3" fontId="16" fillId="0" borderId="92" xfId="56" applyNumberFormat="1" applyFont="1" applyBorder="1" applyAlignment="1" applyProtection="1">
      <alignment horizontal="center" vertical="center" wrapText="1"/>
      <protection/>
    </xf>
    <xf numFmtId="3" fontId="16" fillId="0" borderId="93" xfId="56" applyNumberFormat="1" applyFont="1" applyBorder="1" applyAlignment="1" applyProtection="1">
      <alignment horizontal="center" vertical="center" wrapText="1"/>
      <protection/>
    </xf>
    <xf numFmtId="3" fontId="16" fillId="0" borderId="94" xfId="56" applyNumberFormat="1" applyFont="1" applyBorder="1" applyAlignment="1" applyProtection="1">
      <alignment horizontal="center" vertical="center"/>
      <protection/>
    </xf>
    <xf numFmtId="3" fontId="16" fillId="0" borderId="95" xfId="56" applyNumberFormat="1" applyFont="1" applyBorder="1" applyAlignment="1" applyProtection="1">
      <alignment horizontal="center" vertical="center"/>
      <protection/>
    </xf>
    <xf numFmtId="0" fontId="16" fillId="0" borderId="0" xfId="56" applyFont="1" applyAlignment="1">
      <alignment horizontal="center" vertical="center" wrapText="1"/>
      <protection/>
    </xf>
    <xf numFmtId="3" fontId="5" fillId="0" borderId="0" xfId="56" applyNumberFormat="1" applyFont="1" applyAlignment="1" applyProtection="1">
      <alignment horizontal="center" vertical="center" wrapText="1"/>
      <protection/>
    </xf>
    <xf numFmtId="0" fontId="16" fillId="0" borderId="0" xfId="56" applyFont="1" applyAlignment="1">
      <alignment horizontal="center" vertical="center"/>
      <protection/>
    </xf>
    <xf numFmtId="3" fontId="16" fillId="0" borderId="10" xfId="56" applyNumberFormat="1" applyFont="1" applyBorder="1" applyAlignment="1" applyProtection="1">
      <alignment horizontal="center" vertical="center" wrapText="1"/>
      <protection/>
    </xf>
    <xf numFmtId="3" fontId="16" fillId="0" borderId="46" xfId="56" applyNumberFormat="1" applyFont="1" applyBorder="1" applyAlignment="1" applyProtection="1">
      <alignment horizontal="left" vertical="center" wrapText="1"/>
      <protection/>
    </xf>
    <xf numFmtId="3" fontId="16" fillId="0" borderId="96" xfId="56" applyNumberFormat="1" applyFont="1" applyBorder="1" applyAlignment="1" applyProtection="1">
      <alignment horizontal="left" vertical="center" wrapText="1"/>
      <protection/>
    </xf>
    <xf numFmtId="0" fontId="5" fillId="0" borderId="78" xfId="51" applyFont="1" applyFill="1" applyBorder="1" applyAlignment="1">
      <alignment horizontal="center" vertical="center" wrapText="1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6" fillId="0" borderId="24" xfId="51" applyFont="1" applyFill="1" applyBorder="1" applyAlignment="1">
      <alignment horizontal="left" vertical="center"/>
      <protection/>
    </xf>
    <xf numFmtId="0" fontId="6" fillId="0" borderId="23" xfId="51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5" fillId="0" borderId="0" xfId="51" applyFont="1" applyAlignment="1">
      <alignment horizontal="right" vertical="center"/>
      <protection/>
    </xf>
    <xf numFmtId="0" fontId="5" fillId="0" borderId="79" xfId="51" applyFont="1" applyFill="1" applyBorder="1" applyAlignment="1">
      <alignment horizontal="center" vertical="center" wrapText="1"/>
      <protection/>
    </xf>
    <xf numFmtId="0" fontId="5" fillId="0" borderId="35" xfId="5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3" fontId="16" fillId="20" borderId="18" xfId="0" applyNumberFormat="1" applyFont="1" applyFill="1" applyBorder="1" applyAlignment="1">
      <alignment horizontal="center" vertical="center" wrapText="1"/>
    </xf>
    <xf numFmtId="3" fontId="16" fillId="20" borderId="10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20" borderId="97" xfId="0" applyNumberFormat="1" applyFont="1" applyFill="1" applyBorder="1" applyAlignment="1">
      <alignment horizontal="center" vertical="center" wrapText="1"/>
    </xf>
    <xf numFmtId="3" fontId="16" fillId="20" borderId="24" xfId="0" applyNumberFormat="1" applyFont="1" applyFill="1" applyBorder="1" applyAlignment="1">
      <alignment horizontal="center" vertical="center" wrapText="1"/>
    </xf>
    <xf numFmtId="3" fontId="16" fillId="0" borderId="98" xfId="0" applyNumberFormat="1" applyFont="1" applyFill="1" applyBorder="1" applyAlignment="1">
      <alignment horizontal="center" vertical="center" wrapText="1"/>
    </xf>
    <xf numFmtId="3" fontId="16" fillId="0" borderId="99" xfId="0" applyNumberFormat="1" applyFont="1" applyFill="1" applyBorder="1" applyAlignment="1">
      <alignment horizontal="center" vertical="center" wrapText="1"/>
    </xf>
    <xf numFmtId="3" fontId="16" fillId="0" borderId="100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20" borderId="22" xfId="0" applyNumberFormat="1" applyFont="1" applyFill="1" applyBorder="1" applyAlignment="1">
      <alignment horizontal="center" vertical="center" wrapText="1"/>
    </xf>
    <xf numFmtId="3" fontId="16" fillId="20" borderId="15" xfId="0" applyNumberFormat="1" applyFont="1" applyFill="1" applyBorder="1" applyAlignment="1">
      <alignment horizontal="center" vertical="center" wrapText="1"/>
    </xf>
    <xf numFmtId="3" fontId="16" fillId="2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rmal_Sheet1" xfId="56"/>
    <cellStyle name="Note" xfId="57"/>
    <cellStyle name="Output" xfId="58"/>
    <cellStyle name="Percent" xfId="59"/>
    <cellStyle name="Currency" xfId="60"/>
    <cellStyle name="Currency [0]" xfId="61"/>
    <cellStyle name="Title" xfId="62"/>
    <cellStyle name="Total" xfId="63"/>
    <cellStyle name="Comma" xfId="64"/>
    <cellStyle name="Comma [0]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t%20buget%20de%20stat%20iuni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otes2CBB50\BILANT%20BASS%20DECEMBRIE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</sheetNames>
    <sheetDataSet>
      <sheetData sheetId="0">
        <row r="76">
          <cell r="D76">
            <v>0</v>
          </cell>
          <cell r="E76">
            <v>0</v>
          </cell>
        </row>
        <row r="77">
          <cell r="D77">
            <v>5623836</v>
          </cell>
          <cell r="E77">
            <v>0</v>
          </cell>
        </row>
        <row r="78">
          <cell r="D78">
            <v>103578194</v>
          </cell>
          <cell r="E78">
            <v>1685852</v>
          </cell>
        </row>
        <row r="79">
          <cell r="D79">
            <v>0</v>
          </cell>
          <cell r="E79">
            <v>0</v>
          </cell>
        </row>
        <row r="80">
          <cell r="D80">
            <v>20551758042</v>
          </cell>
          <cell r="E80">
            <v>10003717095</v>
          </cell>
        </row>
        <row r="81">
          <cell r="D81">
            <v>-20649712400</v>
          </cell>
          <cell r="E81">
            <v>-10005402947</v>
          </cell>
        </row>
      </sheetData>
      <sheetData sheetId="6">
        <row r="27">
          <cell r="F27">
            <v>0</v>
          </cell>
        </row>
      </sheetData>
      <sheetData sheetId="21">
        <row r="18">
          <cell r="E18">
            <v>-10005402947</v>
          </cell>
        </row>
      </sheetData>
      <sheetData sheetId="44">
        <row r="12">
          <cell r="F12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C32">
            <v>0</v>
          </cell>
          <cell r="F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14a"/>
      <sheetName val="ANEXA 29"/>
      <sheetName val="ANEXA 30"/>
      <sheetName val="ANEXA 31"/>
      <sheetName val="ANEXA 32"/>
      <sheetName val="ANEXA 40 c"/>
      <sheetName val="CONT EXEC-VENITURI"/>
      <sheetName val="CONT EXEC - CHELT"/>
      <sheetName val="corelatii"/>
      <sheetName val="ANEXA 34"/>
      <sheetName val="ANEXA 40 a"/>
      <sheetName val="CORELATII 1"/>
      <sheetName val="CORELATII 2"/>
    </sheetNames>
    <sheetDataSet>
      <sheetData sheetId="5">
        <row r="22">
          <cell r="E22">
            <v>0</v>
          </cell>
          <cell r="F22">
            <v>0</v>
          </cell>
        </row>
        <row r="25">
          <cell r="E25">
            <v>0</v>
          </cell>
          <cell r="F25">
            <v>0</v>
          </cell>
          <cell r="CY25">
            <v>0</v>
          </cell>
        </row>
      </sheetData>
      <sheetData sheetId="9">
        <row r="36">
          <cell r="E36">
            <v>0</v>
          </cell>
          <cell r="F36">
            <v>0</v>
          </cell>
          <cell r="CY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92"/>
  <sheetViews>
    <sheetView zoomScalePageLayoutView="0" workbookViewId="0" topLeftCell="A79">
      <selection activeCell="D83" sqref="D83:E83"/>
    </sheetView>
  </sheetViews>
  <sheetFormatPr defaultColWidth="9.28125" defaultRowHeight="12.75"/>
  <cols>
    <col min="1" max="1" width="5.57421875" style="292" customWidth="1"/>
    <col min="2" max="2" width="58.7109375" style="292" customWidth="1"/>
    <col min="3" max="3" width="5.421875" style="292" customWidth="1"/>
    <col min="4" max="4" width="17.8515625" style="292" bestFit="1" customWidth="1"/>
    <col min="5" max="5" width="20.28125" style="292" customWidth="1"/>
    <col min="6" max="6" width="19.7109375" style="292" hidden="1" customWidth="1"/>
    <col min="7" max="16384" width="9.28125" style="292" customWidth="1"/>
  </cols>
  <sheetData>
    <row r="1" spans="1:5" s="296" customFormat="1" ht="16.5" customHeight="1">
      <c r="A1" s="645" t="s">
        <v>29</v>
      </c>
      <c r="B1" s="646"/>
      <c r="C1" s="292"/>
      <c r="D1" s="292"/>
      <c r="E1" s="292"/>
    </row>
    <row r="2" spans="1:5" s="296" customFormat="1" ht="16.5" customHeight="1">
      <c r="A2" s="645" t="s">
        <v>30</v>
      </c>
      <c r="B2" s="646"/>
      <c r="C2" s="292"/>
      <c r="D2" s="292"/>
      <c r="E2" s="292"/>
    </row>
    <row r="3" spans="1:5" s="297" customFormat="1" ht="18" customHeight="1">
      <c r="A3" s="292"/>
      <c r="B3" s="292"/>
      <c r="C3" s="292"/>
      <c r="D3" s="292"/>
      <c r="E3" s="292"/>
    </row>
    <row r="4" spans="1:5" ht="15">
      <c r="A4" s="649" t="s">
        <v>27</v>
      </c>
      <c r="B4" s="649"/>
      <c r="C4" s="649"/>
      <c r="D4" s="649"/>
      <c r="E4" s="649"/>
    </row>
    <row r="5" spans="1:5" ht="13.5" customHeight="1">
      <c r="A5" s="650" t="s">
        <v>31</v>
      </c>
      <c r="B5" s="650"/>
      <c r="C5" s="650"/>
      <c r="D5" s="650"/>
      <c r="E5" s="650"/>
    </row>
    <row r="6" spans="1:5" ht="15">
      <c r="A6" s="647"/>
      <c r="B6" s="648"/>
      <c r="C6" s="648"/>
      <c r="D6" s="648"/>
      <c r="E6" s="648"/>
    </row>
    <row r="7" spans="1:5" s="299" customFormat="1" ht="15.75" thickBot="1">
      <c r="A7" s="298" t="s">
        <v>4</v>
      </c>
      <c r="E7" s="299" t="s">
        <v>5</v>
      </c>
    </row>
    <row r="8" spans="1:5" ht="30.75" thickTop="1">
      <c r="A8" s="300" t="s">
        <v>6</v>
      </c>
      <c r="B8" s="301" t="s">
        <v>7</v>
      </c>
      <c r="C8" s="302" t="s">
        <v>8</v>
      </c>
      <c r="D8" s="301" t="s">
        <v>1112</v>
      </c>
      <c r="E8" s="303" t="s">
        <v>1108</v>
      </c>
    </row>
    <row r="9" spans="1:5" ht="15">
      <c r="A9" s="304" t="s">
        <v>9</v>
      </c>
      <c r="B9" s="305" t="s">
        <v>10</v>
      </c>
      <c r="C9" s="305" t="s">
        <v>11</v>
      </c>
      <c r="D9" s="305">
        <v>1</v>
      </c>
      <c r="E9" s="306">
        <v>2</v>
      </c>
    </row>
    <row r="10" spans="1:5" ht="15">
      <c r="A10" s="307">
        <v>1</v>
      </c>
      <c r="B10" s="308" t="s">
        <v>12</v>
      </c>
      <c r="C10" s="309" t="s">
        <v>13</v>
      </c>
      <c r="D10" s="310" t="s">
        <v>14</v>
      </c>
      <c r="E10" s="311" t="s">
        <v>14</v>
      </c>
    </row>
    <row r="11" spans="1:5" ht="20.25" customHeight="1">
      <c r="A11" s="307">
        <v>2</v>
      </c>
      <c r="B11" s="308" t="s">
        <v>15</v>
      </c>
      <c r="C11" s="309" t="s">
        <v>16</v>
      </c>
      <c r="D11" s="310" t="s">
        <v>14</v>
      </c>
      <c r="E11" s="311" t="s">
        <v>14</v>
      </c>
    </row>
    <row r="12" spans="1:5" ht="30">
      <c r="A12" s="312">
        <v>3</v>
      </c>
      <c r="B12" s="308" t="s">
        <v>551</v>
      </c>
      <c r="C12" s="309" t="s">
        <v>18</v>
      </c>
      <c r="D12" s="313"/>
      <c r="E12" s="314"/>
    </row>
    <row r="13" spans="1:5" ht="51" customHeight="1">
      <c r="A13" s="312">
        <v>4</v>
      </c>
      <c r="B13" s="308" t="s">
        <v>20</v>
      </c>
      <c r="C13" s="309" t="s">
        <v>21</v>
      </c>
      <c r="D13" s="313"/>
      <c r="E13" s="314"/>
    </row>
    <row r="14" spans="1:5" ht="22.5" customHeight="1">
      <c r="A14" s="312">
        <v>5</v>
      </c>
      <c r="B14" s="308" t="s">
        <v>28</v>
      </c>
      <c r="C14" s="309" t="s">
        <v>34</v>
      </c>
      <c r="D14" s="313"/>
      <c r="E14" s="314"/>
    </row>
    <row r="15" spans="1:5" ht="15" customHeight="1">
      <c r="A15" s="312">
        <v>6</v>
      </c>
      <c r="B15" s="308" t="s">
        <v>36</v>
      </c>
      <c r="C15" s="309" t="s">
        <v>37</v>
      </c>
      <c r="D15" s="313"/>
      <c r="E15" s="314"/>
    </row>
    <row r="16" spans="1:5" ht="45">
      <c r="A16" s="312">
        <v>7</v>
      </c>
      <c r="B16" s="308" t="s">
        <v>568</v>
      </c>
      <c r="C16" s="309" t="s">
        <v>39</v>
      </c>
      <c r="D16" s="313"/>
      <c r="E16" s="314"/>
    </row>
    <row r="17" spans="1:5" ht="35.25" customHeight="1">
      <c r="A17" s="312">
        <v>8</v>
      </c>
      <c r="B17" s="315" t="s">
        <v>40</v>
      </c>
      <c r="C17" s="309" t="s">
        <v>41</v>
      </c>
      <c r="D17" s="313"/>
      <c r="E17" s="314"/>
    </row>
    <row r="18" spans="1:5" ht="47.25" customHeight="1">
      <c r="A18" s="312">
        <v>9</v>
      </c>
      <c r="B18" s="308" t="s">
        <v>547</v>
      </c>
      <c r="C18" s="309" t="s">
        <v>42</v>
      </c>
      <c r="D18" s="313">
        <v>134205</v>
      </c>
      <c r="E18" s="314">
        <v>140020</v>
      </c>
    </row>
    <row r="19" spans="1:5" ht="39" customHeight="1">
      <c r="A19" s="312">
        <v>10</v>
      </c>
      <c r="B19" s="315" t="s">
        <v>43</v>
      </c>
      <c r="C19" s="309" t="s">
        <v>44</v>
      </c>
      <c r="D19" s="313"/>
      <c r="E19" s="314"/>
    </row>
    <row r="20" spans="1:5" s="322" customFormat="1" ht="21" customHeight="1">
      <c r="A20" s="316">
        <v>11</v>
      </c>
      <c r="B20" s="317" t="s">
        <v>45</v>
      </c>
      <c r="C20" s="319">
        <v>15</v>
      </c>
      <c r="D20" s="320">
        <f>D12+D13+D14+D15+D16+D18</f>
        <v>134205</v>
      </c>
      <c r="E20" s="321">
        <f>E12+E13+E14+E15+E16+E18</f>
        <v>140020</v>
      </c>
    </row>
    <row r="21" spans="1:5" ht="20.25" customHeight="1">
      <c r="A21" s="312">
        <v>12</v>
      </c>
      <c r="B21" s="308" t="s">
        <v>46</v>
      </c>
      <c r="C21" s="310">
        <v>18</v>
      </c>
      <c r="D21" s="1" t="s">
        <v>14</v>
      </c>
      <c r="E21" s="293" t="s">
        <v>14</v>
      </c>
    </row>
    <row r="22" spans="1:5" ht="60">
      <c r="A22" s="312">
        <v>13</v>
      </c>
      <c r="B22" s="308" t="s">
        <v>562</v>
      </c>
      <c r="C22" s="323">
        <v>19</v>
      </c>
      <c r="D22" s="313"/>
      <c r="E22" s="314"/>
    </row>
    <row r="23" spans="1:5" ht="31.5" customHeight="1">
      <c r="A23" s="312">
        <v>14</v>
      </c>
      <c r="B23" s="308" t="s">
        <v>47</v>
      </c>
      <c r="C23" s="323">
        <v>20</v>
      </c>
      <c r="D23" s="1" t="s">
        <v>48</v>
      </c>
      <c r="E23" s="293" t="s">
        <v>49</v>
      </c>
    </row>
    <row r="24" spans="1:5" ht="45" customHeight="1">
      <c r="A24" s="324">
        <v>15</v>
      </c>
      <c r="B24" s="308" t="s">
        <v>548</v>
      </c>
      <c r="C24" s="310">
        <v>21</v>
      </c>
      <c r="D24" s="313">
        <v>11496</v>
      </c>
      <c r="E24" s="314">
        <v>875</v>
      </c>
    </row>
    <row r="25" spans="1:5" ht="36" customHeight="1">
      <c r="A25" s="324">
        <v>16</v>
      </c>
      <c r="B25" s="308" t="s">
        <v>569</v>
      </c>
      <c r="C25" s="310" t="s">
        <v>261</v>
      </c>
      <c r="D25" s="325"/>
      <c r="E25" s="314"/>
    </row>
    <row r="26" spans="1:5" ht="38.25" customHeight="1">
      <c r="A26" s="324">
        <v>17</v>
      </c>
      <c r="B26" s="315" t="s">
        <v>50</v>
      </c>
      <c r="C26" s="310">
        <v>22</v>
      </c>
      <c r="D26" s="313"/>
      <c r="E26" s="314"/>
    </row>
    <row r="27" spans="1:6" ht="15">
      <c r="A27" s="324">
        <v>18</v>
      </c>
      <c r="B27" s="315" t="s">
        <v>51</v>
      </c>
      <c r="C27" s="310">
        <v>22.1</v>
      </c>
      <c r="D27" s="1"/>
      <c r="E27" s="293"/>
      <c r="F27" s="326" t="s">
        <v>52</v>
      </c>
    </row>
    <row r="28" spans="1:5" ht="45">
      <c r="A28" s="312">
        <v>19</v>
      </c>
      <c r="B28" s="308" t="s">
        <v>53</v>
      </c>
      <c r="C28" s="310">
        <v>23</v>
      </c>
      <c r="D28" s="313"/>
      <c r="E28" s="314"/>
    </row>
    <row r="29" spans="1:5" ht="36.75" customHeight="1">
      <c r="A29" s="312">
        <v>20</v>
      </c>
      <c r="B29" s="315" t="s">
        <v>54</v>
      </c>
      <c r="C29" s="310">
        <v>24</v>
      </c>
      <c r="D29" s="313"/>
      <c r="E29" s="314"/>
    </row>
    <row r="30" spans="1:5" ht="78" customHeight="1">
      <c r="A30" s="312">
        <v>21</v>
      </c>
      <c r="B30" s="308" t="s">
        <v>55</v>
      </c>
      <c r="C30" s="310">
        <v>25</v>
      </c>
      <c r="D30" s="313"/>
      <c r="E30" s="314"/>
    </row>
    <row r="31" spans="1:5" ht="30">
      <c r="A31" s="312">
        <v>22</v>
      </c>
      <c r="B31" s="315" t="s">
        <v>1060</v>
      </c>
      <c r="C31" s="310">
        <v>26</v>
      </c>
      <c r="D31" s="313"/>
      <c r="E31" s="314"/>
    </row>
    <row r="32" spans="1:5" ht="45">
      <c r="A32" s="312">
        <v>23</v>
      </c>
      <c r="B32" s="308" t="s">
        <v>56</v>
      </c>
      <c r="C32" s="310">
        <v>27</v>
      </c>
      <c r="D32" s="313"/>
      <c r="E32" s="314"/>
    </row>
    <row r="33" spans="1:5" s="322" customFormat="1" ht="18.75" customHeight="1">
      <c r="A33" s="316">
        <v>24</v>
      </c>
      <c r="B33" s="317" t="s">
        <v>57</v>
      </c>
      <c r="C33" s="319">
        <v>30</v>
      </c>
      <c r="D33" s="320">
        <f>D24+D28+D30+D32</f>
        <v>11496</v>
      </c>
      <c r="E33" s="321">
        <f>E24+E28+E30+E32</f>
        <v>875</v>
      </c>
    </row>
    <row r="34" spans="1:5" ht="21.75" customHeight="1">
      <c r="A34" s="312">
        <v>25</v>
      </c>
      <c r="B34" s="308" t="s">
        <v>58</v>
      </c>
      <c r="C34" s="310">
        <v>31</v>
      </c>
      <c r="D34" s="313"/>
      <c r="E34" s="314"/>
    </row>
    <row r="35" spans="1:5" ht="33" customHeight="1">
      <c r="A35" s="312">
        <v>26</v>
      </c>
      <c r="B35" s="308" t="s">
        <v>59</v>
      </c>
      <c r="C35" s="310">
        <v>32</v>
      </c>
      <c r="D35" s="1" t="s">
        <v>14</v>
      </c>
      <c r="E35" s="293" t="s">
        <v>14</v>
      </c>
    </row>
    <row r="36" spans="1:6" ht="90">
      <c r="A36" s="312">
        <v>27</v>
      </c>
      <c r="B36" s="327" t="s">
        <v>552</v>
      </c>
      <c r="C36" s="310">
        <v>33</v>
      </c>
      <c r="D36" s="313"/>
      <c r="E36" s="314">
        <v>-64762738</v>
      </c>
      <c r="F36" s="328" t="s">
        <v>60</v>
      </c>
    </row>
    <row r="37" spans="1:6" ht="31.5" customHeight="1">
      <c r="A37" s="312">
        <v>28</v>
      </c>
      <c r="B37" s="315" t="s">
        <v>1061</v>
      </c>
      <c r="C37" s="329">
        <v>33.1</v>
      </c>
      <c r="D37" s="313"/>
      <c r="E37" s="314"/>
      <c r="F37" s="326" t="s">
        <v>61</v>
      </c>
    </row>
    <row r="38" spans="1:6" ht="21.75" customHeight="1">
      <c r="A38" s="312">
        <v>29</v>
      </c>
      <c r="B38" s="308" t="s">
        <v>1062</v>
      </c>
      <c r="C38" s="310">
        <v>34</v>
      </c>
      <c r="D38" s="325" t="s">
        <v>14</v>
      </c>
      <c r="E38" s="330" t="s">
        <v>14</v>
      </c>
      <c r="F38" s="326" t="s">
        <v>62</v>
      </c>
    </row>
    <row r="39" spans="1:6" ht="64.5" customHeight="1">
      <c r="A39" s="324">
        <v>30</v>
      </c>
      <c r="B39" s="331" t="s">
        <v>563</v>
      </c>
      <c r="C39" s="310">
        <v>35</v>
      </c>
      <c r="D39" s="313"/>
      <c r="E39" s="314">
        <v>5</v>
      </c>
      <c r="F39" s="332" t="s">
        <v>63</v>
      </c>
    </row>
    <row r="40" spans="1:6" ht="24" customHeight="1">
      <c r="A40" s="312">
        <v>31</v>
      </c>
      <c r="B40" s="315" t="s">
        <v>64</v>
      </c>
      <c r="C40" s="329">
        <v>35.1</v>
      </c>
      <c r="D40" s="313"/>
      <c r="E40" s="314"/>
      <c r="F40" s="326" t="s">
        <v>61</v>
      </c>
    </row>
    <row r="41" spans="1:6" ht="17.25" customHeight="1">
      <c r="A41" s="312">
        <v>32</v>
      </c>
      <c r="B41" s="315" t="s">
        <v>1063</v>
      </c>
      <c r="C41" s="310">
        <v>36</v>
      </c>
      <c r="D41" s="325" t="s">
        <v>14</v>
      </c>
      <c r="E41" s="330" t="s">
        <v>14</v>
      </c>
      <c r="F41" s="326" t="s">
        <v>62</v>
      </c>
    </row>
    <row r="42" spans="1:6" s="322" customFormat="1" ht="21" customHeight="1">
      <c r="A42" s="316">
        <v>33</v>
      </c>
      <c r="B42" s="317" t="s">
        <v>65</v>
      </c>
      <c r="C42" s="319">
        <v>40</v>
      </c>
      <c r="D42" s="320">
        <f>D36+D37+D39+D40</f>
        <v>0</v>
      </c>
      <c r="E42" s="321">
        <f>E36+E37+E39+E40</f>
        <v>-64762733</v>
      </c>
      <c r="F42" s="333" t="s">
        <v>66</v>
      </c>
    </row>
    <row r="43" spans="1:6" ht="45">
      <c r="A43" s="312">
        <v>34</v>
      </c>
      <c r="B43" s="308" t="s">
        <v>67</v>
      </c>
      <c r="C43" s="310">
        <v>41</v>
      </c>
      <c r="D43" s="313"/>
      <c r="E43" s="314"/>
      <c r="F43" s="334" t="s">
        <v>68</v>
      </c>
    </row>
    <row r="44" spans="1:6" ht="15">
      <c r="A44" s="312">
        <v>35</v>
      </c>
      <c r="B44" s="308" t="s">
        <v>553</v>
      </c>
      <c r="C44" s="310">
        <v>41.1</v>
      </c>
      <c r="D44" s="313"/>
      <c r="E44" s="314"/>
      <c r="F44" s="326" t="s">
        <v>61</v>
      </c>
    </row>
    <row r="45" spans="1:5" ht="15">
      <c r="A45" s="312">
        <v>36</v>
      </c>
      <c r="B45" s="308" t="s">
        <v>567</v>
      </c>
      <c r="C45" s="310">
        <v>42</v>
      </c>
      <c r="D45" s="313">
        <v>61367</v>
      </c>
      <c r="E45" s="314">
        <v>61367</v>
      </c>
    </row>
    <row r="46" spans="1:6" s="322" customFormat="1" ht="15">
      <c r="A46" s="316">
        <v>37</v>
      </c>
      <c r="B46" s="317" t="s">
        <v>69</v>
      </c>
      <c r="C46" s="319">
        <v>45</v>
      </c>
      <c r="D46" s="320">
        <f>D22+D33+D34+D42+D43+D45+D44</f>
        <v>72863</v>
      </c>
      <c r="E46" s="321">
        <f>E22+E33+E34+E42+E43+E45+E44</f>
        <v>-64700491</v>
      </c>
      <c r="F46" s="335" t="s">
        <v>70</v>
      </c>
    </row>
    <row r="47" spans="1:6" s="322" customFormat="1" ht="19.5" customHeight="1">
      <c r="A47" s="316">
        <v>38</v>
      </c>
      <c r="B47" s="317" t="s">
        <v>71</v>
      </c>
      <c r="C47" s="319">
        <v>46</v>
      </c>
      <c r="D47" s="320">
        <f>D20+D46</f>
        <v>207068</v>
      </c>
      <c r="E47" s="321">
        <f>E20+E46</f>
        <v>-64560471</v>
      </c>
      <c r="F47" s="336"/>
    </row>
    <row r="48" spans="1:5" ht="15.75" customHeight="1">
      <c r="A48" s="307">
        <v>39</v>
      </c>
      <c r="B48" s="308" t="s">
        <v>73</v>
      </c>
      <c r="C48" s="310">
        <v>50</v>
      </c>
      <c r="D48" s="1" t="s">
        <v>14</v>
      </c>
      <c r="E48" s="293" t="s">
        <v>14</v>
      </c>
    </row>
    <row r="49" spans="1:5" ht="35.25" customHeight="1">
      <c r="A49" s="312">
        <v>40</v>
      </c>
      <c r="B49" s="308" t="s">
        <v>74</v>
      </c>
      <c r="C49" s="310">
        <v>51</v>
      </c>
      <c r="D49" s="337" t="s">
        <v>411</v>
      </c>
      <c r="E49" s="293" t="s">
        <v>1100</v>
      </c>
    </row>
    <row r="50" spans="1:5" ht="45">
      <c r="A50" s="312">
        <v>41</v>
      </c>
      <c r="B50" s="308" t="s">
        <v>566</v>
      </c>
      <c r="C50" s="310">
        <v>52</v>
      </c>
      <c r="D50" s="313">
        <v>61367</v>
      </c>
      <c r="E50" s="314">
        <v>61367</v>
      </c>
    </row>
    <row r="51" spans="1:5" ht="15">
      <c r="A51" s="312">
        <v>42</v>
      </c>
      <c r="B51" s="315" t="s">
        <v>75</v>
      </c>
      <c r="C51" s="310">
        <v>53</v>
      </c>
      <c r="D51" s="313"/>
      <c r="E51" s="314"/>
    </row>
    <row r="52" spans="1:5" ht="30">
      <c r="A52" s="312">
        <v>43</v>
      </c>
      <c r="B52" s="308" t="s">
        <v>564</v>
      </c>
      <c r="C52" s="310">
        <v>54</v>
      </c>
      <c r="D52" s="313"/>
      <c r="E52" s="314"/>
    </row>
    <row r="53" spans="1:5" ht="19.5" customHeight="1">
      <c r="A53" s="312">
        <v>44</v>
      </c>
      <c r="B53" s="308" t="s">
        <v>76</v>
      </c>
      <c r="C53" s="310">
        <v>55</v>
      </c>
      <c r="D53" s="313"/>
      <c r="E53" s="314"/>
    </row>
    <row r="54" spans="1:5" s="338" customFormat="1" ht="15" customHeight="1">
      <c r="A54" s="316">
        <v>45</v>
      </c>
      <c r="B54" s="317" t="s">
        <v>77</v>
      </c>
      <c r="C54" s="319">
        <v>58</v>
      </c>
      <c r="D54" s="320">
        <f>D50+D52+D53</f>
        <v>61367</v>
      </c>
      <c r="E54" s="321">
        <f>E50+E52+E53</f>
        <v>61367</v>
      </c>
    </row>
    <row r="55" spans="1:5" ht="30">
      <c r="A55" s="307">
        <v>46</v>
      </c>
      <c r="B55" s="308" t="s">
        <v>78</v>
      </c>
      <c r="C55" s="310">
        <v>59</v>
      </c>
      <c r="D55" s="1" t="s">
        <v>79</v>
      </c>
      <c r="E55" s="293" t="s">
        <v>80</v>
      </c>
    </row>
    <row r="56" spans="1:5" ht="45">
      <c r="A56" s="312">
        <v>47</v>
      </c>
      <c r="B56" s="308" t="s">
        <v>554</v>
      </c>
      <c r="C56" s="310">
        <v>60</v>
      </c>
      <c r="D56" s="313">
        <v>255652997</v>
      </c>
      <c r="E56" s="314">
        <v>0</v>
      </c>
    </row>
    <row r="57" spans="1:5" ht="45">
      <c r="A57" s="312">
        <v>48</v>
      </c>
      <c r="B57" s="308" t="s">
        <v>1064</v>
      </c>
      <c r="C57" s="310" t="s">
        <v>1065</v>
      </c>
      <c r="D57" s="339">
        <v>255558241</v>
      </c>
      <c r="E57" s="314">
        <v>0</v>
      </c>
    </row>
    <row r="58" spans="1:5" ht="33" customHeight="1">
      <c r="A58" s="312">
        <v>49</v>
      </c>
      <c r="B58" s="315" t="s">
        <v>565</v>
      </c>
      <c r="C58" s="310">
        <v>61</v>
      </c>
      <c r="D58" s="313">
        <v>94390</v>
      </c>
      <c r="E58" s="314">
        <v>0</v>
      </c>
    </row>
    <row r="59" spans="1:6" ht="30">
      <c r="A59" s="312">
        <v>50</v>
      </c>
      <c r="B59" s="315" t="s">
        <v>1066</v>
      </c>
      <c r="C59" s="310">
        <v>61.1</v>
      </c>
      <c r="D59" s="325"/>
      <c r="E59" s="330"/>
      <c r="F59" s="326" t="s">
        <v>62</v>
      </c>
    </row>
    <row r="60" spans="1:5" ht="45">
      <c r="A60" s="312">
        <v>51</v>
      </c>
      <c r="B60" s="308" t="s">
        <v>555</v>
      </c>
      <c r="C60" s="310">
        <v>62</v>
      </c>
      <c r="D60" s="313">
        <v>0</v>
      </c>
      <c r="E60" s="340">
        <v>142476</v>
      </c>
    </row>
    <row r="61" spans="1:6" s="347" customFormat="1" ht="30">
      <c r="A61" s="341">
        <v>52</v>
      </c>
      <c r="B61" s="342" t="s">
        <v>1067</v>
      </c>
      <c r="C61" s="343">
        <v>63</v>
      </c>
      <c r="D61" s="344" t="s">
        <v>204</v>
      </c>
      <c r="E61" s="345" t="s">
        <v>204</v>
      </c>
      <c r="F61" s="346" t="s">
        <v>62</v>
      </c>
    </row>
    <row r="62" spans="1:5" ht="15">
      <c r="A62" s="312">
        <v>53</v>
      </c>
      <c r="B62" s="342" t="s">
        <v>81</v>
      </c>
      <c r="C62" s="343">
        <v>63.1</v>
      </c>
      <c r="D62" s="344"/>
      <c r="E62" s="345"/>
    </row>
    <row r="63" spans="1:5" ht="30">
      <c r="A63" s="312">
        <v>54</v>
      </c>
      <c r="B63" s="315" t="s">
        <v>82</v>
      </c>
      <c r="C63" s="310">
        <v>64</v>
      </c>
      <c r="D63" s="313"/>
      <c r="E63" s="314"/>
    </row>
    <row r="64" spans="1:6" ht="74.25" customHeight="1">
      <c r="A64" s="312">
        <v>55</v>
      </c>
      <c r="B64" s="308" t="s">
        <v>556</v>
      </c>
      <c r="C64" s="310">
        <v>65</v>
      </c>
      <c r="D64" s="313"/>
      <c r="E64" s="314"/>
      <c r="F64" s="332" t="s">
        <v>83</v>
      </c>
    </row>
    <row r="65" spans="1:5" ht="27.75" customHeight="1">
      <c r="A65" s="312">
        <v>56</v>
      </c>
      <c r="B65" s="315" t="s">
        <v>1068</v>
      </c>
      <c r="C65" s="310">
        <v>66</v>
      </c>
      <c r="D65" s="313"/>
      <c r="E65" s="314"/>
    </row>
    <row r="66" spans="1:5" ht="47.25" customHeight="1">
      <c r="A66" s="312">
        <v>57</v>
      </c>
      <c r="B66" s="308" t="s">
        <v>557</v>
      </c>
      <c r="C66" s="310">
        <v>70</v>
      </c>
      <c r="D66" s="313"/>
      <c r="E66" s="314"/>
    </row>
    <row r="67" spans="1:5" ht="45">
      <c r="A67" s="312">
        <v>58</v>
      </c>
      <c r="B67" s="308" t="s">
        <v>84</v>
      </c>
      <c r="C67" s="310">
        <v>71</v>
      </c>
      <c r="D67" s="313"/>
      <c r="E67" s="314"/>
    </row>
    <row r="68" spans="1:5" ht="15">
      <c r="A68" s="312">
        <v>59</v>
      </c>
      <c r="B68" s="308" t="s">
        <v>558</v>
      </c>
      <c r="C68" s="310">
        <v>72</v>
      </c>
      <c r="D68" s="313"/>
      <c r="E68" s="314"/>
    </row>
    <row r="69" spans="1:5" ht="45">
      <c r="A69" s="312">
        <v>60</v>
      </c>
      <c r="B69" s="308" t="s">
        <v>559</v>
      </c>
      <c r="C69" s="310">
        <v>73</v>
      </c>
      <c r="D69" s="313">
        <v>325410</v>
      </c>
      <c r="E69" s="314">
        <v>311295</v>
      </c>
    </row>
    <row r="70" spans="1:6" ht="16.5" customHeight="1">
      <c r="A70" s="312">
        <v>61</v>
      </c>
      <c r="B70" s="315" t="s">
        <v>1069</v>
      </c>
      <c r="C70" s="329">
        <v>73.1</v>
      </c>
      <c r="D70" s="325" t="s">
        <v>204</v>
      </c>
      <c r="E70" s="330" t="s">
        <v>204</v>
      </c>
      <c r="F70" s="326" t="s">
        <v>62</v>
      </c>
    </row>
    <row r="71" spans="1:5" ht="16.5" customHeight="1">
      <c r="A71" s="312">
        <v>62</v>
      </c>
      <c r="B71" s="308" t="s">
        <v>85</v>
      </c>
      <c r="C71" s="310">
        <v>74</v>
      </c>
      <c r="D71" s="313"/>
      <c r="E71" s="314"/>
    </row>
    <row r="72" spans="1:5" ht="21" customHeight="1">
      <c r="A72" s="312">
        <v>63</v>
      </c>
      <c r="B72" s="308" t="s">
        <v>86</v>
      </c>
      <c r="C72" s="310">
        <v>75</v>
      </c>
      <c r="D72" s="313"/>
      <c r="E72" s="314"/>
    </row>
    <row r="73" spans="1:5" s="322" customFormat="1" ht="33" customHeight="1">
      <c r="A73" s="316">
        <v>64</v>
      </c>
      <c r="B73" s="317" t="s">
        <v>87</v>
      </c>
      <c r="C73" s="319">
        <v>78</v>
      </c>
      <c r="D73" s="320">
        <f>D56+D60+D64+D66+D67+D68+D69+D71+D72</f>
        <v>255978407</v>
      </c>
      <c r="E73" s="321">
        <f>E56+E60+E64+E66+E67+E68+E69+E71+E72</f>
        <v>453771</v>
      </c>
    </row>
    <row r="74" spans="1:5" s="322" customFormat="1" ht="21.75" customHeight="1">
      <c r="A74" s="316">
        <v>65</v>
      </c>
      <c r="B74" s="317" t="s">
        <v>88</v>
      </c>
      <c r="C74" s="319">
        <v>79</v>
      </c>
      <c r="D74" s="320">
        <f>D54+D73</f>
        <v>256039774</v>
      </c>
      <c r="E74" s="321">
        <f>E54+E73</f>
        <v>515138</v>
      </c>
    </row>
    <row r="75" spans="1:5" s="322" customFormat="1" ht="45">
      <c r="A75" s="316">
        <v>66</v>
      </c>
      <c r="B75" s="317" t="s">
        <v>89</v>
      </c>
      <c r="C75" s="319">
        <v>80</v>
      </c>
      <c r="D75" s="320">
        <f>D47-D74</f>
        <v>-255832706</v>
      </c>
      <c r="E75" s="321">
        <f>E47-E74</f>
        <v>-65075609</v>
      </c>
    </row>
    <row r="76" spans="1:5" ht="19.5" customHeight="1">
      <c r="A76" s="348">
        <v>67</v>
      </c>
      <c r="B76" s="308" t="s">
        <v>91</v>
      </c>
      <c r="C76" s="310">
        <v>83</v>
      </c>
      <c r="D76" s="337" t="s">
        <v>92</v>
      </c>
      <c r="E76" s="314" t="s">
        <v>93</v>
      </c>
    </row>
    <row r="77" spans="1:6" ht="30">
      <c r="A77" s="312">
        <v>68</v>
      </c>
      <c r="B77" s="308" t="s">
        <v>94</v>
      </c>
      <c r="C77" s="310">
        <v>84</v>
      </c>
      <c r="D77" s="313"/>
      <c r="E77" s="314"/>
      <c r="F77" s="349" t="s">
        <v>95</v>
      </c>
    </row>
    <row r="78" spans="1:5" ht="30">
      <c r="A78" s="312">
        <v>69</v>
      </c>
      <c r="B78" s="308" t="s">
        <v>560</v>
      </c>
      <c r="C78" s="310">
        <v>85</v>
      </c>
      <c r="D78" s="313"/>
      <c r="E78" s="314"/>
    </row>
    <row r="79" spans="1:5" ht="30">
      <c r="A79" s="312">
        <v>70</v>
      </c>
      <c r="B79" s="308" t="s">
        <v>96</v>
      </c>
      <c r="C79" s="310">
        <v>86</v>
      </c>
      <c r="D79" s="313">
        <v>185719</v>
      </c>
      <c r="E79" s="314">
        <v>395821</v>
      </c>
    </row>
    <row r="80" spans="1:5" ht="30">
      <c r="A80" s="312">
        <v>71</v>
      </c>
      <c r="B80" s="308" t="s">
        <v>97</v>
      </c>
      <c r="C80" s="310">
        <v>87</v>
      </c>
      <c r="D80" s="313"/>
      <c r="E80" s="314"/>
    </row>
    <row r="81" spans="1:5" ht="30">
      <c r="A81" s="312">
        <v>72</v>
      </c>
      <c r="B81" s="308" t="s">
        <v>561</v>
      </c>
      <c r="C81" s="310">
        <v>88</v>
      </c>
      <c r="D81" s="313">
        <v>255646987</v>
      </c>
      <c r="E81" s="314">
        <v>64679788</v>
      </c>
    </row>
    <row r="82" spans="1:5" s="322" customFormat="1" ht="24.75" customHeight="1" thickBot="1">
      <c r="A82" s="350">
        <v>73</v>
      </c>
      <c r="B82" s="351" t="s">
        <v>98</v>
      </c>
      <c r="C82" s="352">
        <v>90</v>
      </c>
      <c r="D82" s="353">
        <f>D77+D78-D79+D80-D81</f>
        <v>-255832706</v>
      </c>
      <c r="E82" s="354">
        <f>E77+E78-E79+E80-E81</f>
        <v>-65075609</v>
      </c>
    </row>
    <row r="83" spans="2:7" ht="15.75" thickTop="1">
      <c r="B83" s="355"/>
      <c r="C83" s="2"/>
      <c r="D83" s="356">
        <f>D75-D82</f>
        <v>0</v>
      </c>
      <c r="E83" s="356">
        <f>E75-E82</f>
        <v>0</v>
      </c>
      <c r="F83" s="355"/>
      <c r="G83" s="355"/>
    </row>
    <row r="84" ht="18" customHeight="1"/>
    <row r="85" spans="2:7" ht="18" customHeight="1">
      <c r="B85" s="357"/>
      <c r="C85" s="2"/>
      <c r="D85" s="357"/>
      <c r="E85" s="2"/>
      <c r="F85" s="355"/>
      <c r="G85" s="355"/>
    </row>
    <row r="86" spans="2:5" ht="14.25" customHeight="1">
      <c r="B86" s="294" t="s">
        <v>32</v>
      </c>
      <c r="C86" s="295"/>
      <c r="D86" s="643" t="s">
        <v>33</v>
      </c>
      <c r="E86" s="644"/>
    </row>
    <row r="87" spans="2:5" ht="15.75" customHeight="1">
      <c r="B87" s="294" t="s">
        <v>23</v>
      </c>
      <c r="C87" s="295"/>
      <c r="D87" s="643" t="s">
        <v>24</v>
      </c>
      <c r="E87" s="644"/>
    </row>
    <row r="88" spans="3:5" ht="15">
      <c r="C88" s="642"/>
      <c r="D88" s="642"/>
      <c r="E88" s="642"/>
    </row>
    <row r="91" spans="4:5" ht="15">
      <c r="D91" s="643" t="s">
        <v>25</v>
      </c>
      <c r="E91" s="644"/>
    </row>
    <row r="92" spans="4:5" ht="15">
      <c r="D92" s="643" t="s">
        <v>26</v>
      </c>
      <c r="E92" s="644"/>
    </row>
  </sheetData>
  <sheetProtection/>
  <mergeCells count="10">
    <mergeCell ref="D86:E86"/>
    <mergeCell ref="A1:B1"/>
    <mergeCell ref="A2:B2"/>
    <mergeCell ref="A6:E6"/>
    <mergeCell ref="A4:E4"/>
    <mergeCell ref="A5:E5"/>
    <mergeCell ref="C88:E88"/>
    <mergeCell ref="D91:E91"/>
    <mergeCell ref="D92:E92"/>
    <mergeCell ref="D87:E87"/>
  </mergeCells>
  <printOptions horizontalCentered="1"/>
  <pageMargins left="0.31496062992126" right="0.236220472440945" top="0.47244094488189" bottom="0.24" header="0.47244094488189" footer="0.236220472440945"/>
  <pageSetup horizontalDpi="600" verticalDpi="600" orientation="portrait" paperSize="9" scale="90" r:id="rId1"/>
  <headerFooter alignWithMargins="0">
    <oddFooter>&amp;C &amp;P</oddFooter>
  </headerFooter>
  <ignoredErrors>
    <ignoredError sqref="C10:C1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5:GD36"/>
  <sheetViews>
    <sheetView zoomScalePageLayoutView="0" workbookViewId="0" topLeftCell="A1">
      <selection activeCell="A8" sqref="A8"/>
    </sheetView>
  </sheetViews>
  <sheetFormatPr defaultColWidth="10.7109375" defaultRowHeight="12.75"/>
  <cols>
    <col min="1" max="1" width="15.7109375" style="155" customWidth="1"/>
    <col min="2" max="2" width="16.421875" style="155" customWidth="1"/>
    <col min="3" max="3" width="13.7109375" style="155" bestFit="1" customWidth="1"/>
    <col min="4" max="4" width="14.421875" style="155" customWidth="1"/>
    <col min="5" max="5" width="15.8515625" style="155" customWidth="1"/>
    <col min="6" max="6" width="12.28125" style="155" customWidth="1"/>
    <col min="7" max="7" width="12.421875" style="155" customWidth="1"/>
    <col min="8" max="8" width="16.8515625" style="155" customWidth="1"/>
    <col min="9" max="9" width="9.7109375" style="155" customWidth="1"/>
    <col min="10" max="12" width="14.421875" style="155" bestFit="1" customWidth="1"/>
    <col min="13" max="13" width="13.421875" style="155" customWidth="1"/>
    <col min="14" max="14" width="12.57421875" style="155" customWidth="1"/>
    <col min="15" max="15" width="9.7109375" style="155" customWidth="1"/>
    <col min="16" max="16" width="10.421875" style="155" customWidth="1"/>
    <col min="17" max="17" width="11.7109375" style="155" customWidth="1"/>
    <col min="18" max="18" width="11.28125" style="155" customWidth="1"/>
    <col min="19" max="19" width="11.421875" style="155" customWidth="1"/>
    <col min="20" max="20" width="9.28125" style="155" bestFit="1" customWidth="1"/>
    <col min="21" max="21" width="11.7109375" style="155" customWidth="1"/>
    <col min="22" max="22" width="9.28125" style="155" bestFit="1" customWidth="1"/>
    <col min="23" max="23" width="9.28125" style="155" customWidth="1"/>
    <col min="24" max="24" width="9.57421875" style="155" customWidth="1"/>
    <col min="25" max="25" width="11.7109375" style="155" customWidth="1"/>
    <col min="26" max="26" width="10.00390625" style="155" customWidth="1"/>
    <col min="27" max="27" width="13.28125" style="155" customWidth="1"/>
    <col min="28" max="28" width="12.7109375" style="155" customWidth="1"/>
    <col min="29" max="29" width="11.28125" style="155" customWidth="1"/>
    <col min="30" max="30" width="14.00390625" style="155" customWidth="1"/>
    <col min="31" max="31" width="10.7109375" style="155" customWidth="1"/>
    <col min="32" max="32" width="13.28125" style="155" customWidth="1"/>
    <col min="33" max="33" width="9.7109375" style="155" customWidth="1"/>
    <col min="34" max="34" width="11.28125" style="155" customWidth="1"/>
    <col min="35" max="36" width="9.7109375" style="155" customWidth="1"/>
    <col min="37" max="37" width="10.7109375" style="155" customWidth="1"/>
    <col min="38" max="38" width="13.28125" style="155" customWidth="1"/>
    <col min="39" max="39" width="10.28125" style="155" customWidth="1"/>
    <col min="40" max="40" width="11.28125" style="155" customWidth="1"/>
    <col min="41" max="41" width="11.8515625" style="155" customWidth="1"/>
    <col min="42" max="42" width="9.7109375" style="155" customWidth="1"/>
    <col min="43" max="43" width="10.7109375" style="155" customWidth="1"/>
    <col min="44" max="44" width="13.28125" style="155" customWidth="1"/>
    <col min="45" max="45" width="10.28125" style="155" customWidth="1"/>
    <col min="46" max="46" width="11.28125" style="155" customWidth="1"/>
    <col min="47" max="48" width="9.7109375" style="155" customWidth="1"/>
    <col min="49" max="49" width="10.421875" style="138" customWidth="1"/>
    <col min="50" max="50" width="11.28125" style="138" customWidth="1"/>
    <col min="51" max="51" width="9.28125" style="138" customWidth="1"/>
    <col min="52" max="52" width="10.421875" style="138" customWidth="1"/>
    <col min="53" max="53" width="11.28125" style="138" customWidth="1"/>
    <col min="54" max="54" width="7.7109375" style="138" customWidth="1"/>
    <col min="55" max="58" width="10.28125" style="155" customWidth="1"/>
    <col min="59" max="59" width="9.7109375" style="155" customWidth="1"/>
    <col min="60" max="60" width="9.00390625" style="155" customWidth="1"/>
    <col min="61" max="61" width="9.7109375" style="155" customWidth="1"/>
    <col min="62" max="62" width="9.28125" style="155" bestFit="1" customWidth="1"/>
    <col min="63" max="68" width="10.28125" style="155" customWidth="1"/>
    <col min="69" max="69" width="11.7109375" style="155" bestFit="1" customWidth="1"/>
    <col min="70" max="73" width="10.28125" style="155" customWidth="1"/>
    <col min="74" max="74" width="11.7109375" style="155" bestFit="1" customWidth="1"/>
    <col min="75" max="75" width="11.28125" style="155" customWidth="1"/>
    <col min="76" max="76" width="9.28125" style="155" bestFit="1" customWidth="1"/>
    <col min="77" max="77" width="11.28125" style="155" bestFit="1" customWidth="1"/>
    <col min="78" max="85" width="9.28125" style="155" bestFit="1" customWidth="1"/>
    <col min="86" max="86" width="11.421875" style="155" customWidth="1"/>
    <col min="87" max="87" width="9.28125" style="155" bestFit="1" customWidth="1"/>
    <col min="88" max="88" width="10.7109375" style="155" customWidth="1"/>
    <col min="89" max="89" width="9.28125" style="155" bestFit="1" customWidth="1"/>
    <col min="90" max="90" width="10.7109375" style="155" customWidth="1"/>
    <col min="91" max="96" width="9.28125" style="155" customWidth="1"/>
    <col min="97" max="97" width="11.28125" style="155" customWidth="1"/>
    <col min="98" max="98" width="9.28125" style="155" customWidth="1"/>
    <col min="99" max="99" width="11.28125" style="155" bestFit="1" customWidth="1"/>
    <col min="100" max="100" width="9.7109375" style="155" customWidth="1"/>
    <col min="101" max="103" width="9.28125" style="155" customWidth="1"/>
    <col min="104" max="104" width="11.28125" style="155" customWidth="1"/>
    <col min="105" max="105" width="9.28125" style="155" customWidth="1"/>
    <col min="106" max="106" width="11.28125" style="155" bestFit="1" customWidth="1"/>
    <col min="107" max="107" width="8.8515625" style="155" customWidth="1"/>
    <col min="108" max="111" width="9.28125" style="155" customWidth="1"/>
    <col min="112" max="112" width="9.28125" style="155" bestFit="1" customWidth="1"/>
    <col min="113" max="114" width="9.28125" style="155" customWidth="1"/>
    <col min="115" max="115" width="10.140625" style="155" customWidth="1"/>
    <col min="116" max="116" width="9.28125" style="155" bestFit="1" customWidth="1"/>
    <col min="117" max="117" width="10.00390625" style="155" customWidth="1"/>
    <col min="118" max="119" width="9.28125" style="155" bestFit="1" customWidth="1"/>
    <col min="120" max="120" width="10.57421875" style="155" customWidth="1"/>
    <col min="121" max="121" width="9.7109375" style="155" customWidth="1"/>
    <col min="122" max="122" width="10.28125" style="138" customWidth="1"/>
    <col min="123" max="125" width="10.00390625" style="155" customWidth="1"/>
    <col min="126" max="127" width="9.28125" style="155" customWidth="1"/>
    <col min="128" max="130" width="10.00390625" style="155" customWidth="1"/>
    <col min="131" max="132" width="9.28125" style="155" customWidth="1"/>
    <col min="133" max="133" width="10.421875" style="138" customWidth="1"/>
    <col min="134" max="135" width="10.7109375" style="138" customWidth="1"/>
    <col min="136" max="136" width="10.421875" style="138" customWidth="1"/>
    <col min="137" max="138" width="10.7109375" style="138" customWidth="1"/>
    <col min="139" max="141" width="9.28125" style="155" customWidth="1"/>
    <col min="142" max="142" width="11.7109375" style="155" customWidth="1"/>
    <col min="143" max="143" width="9.28125" style="155" customWidth="1"/>
    <col min="144" max="144" width="10.421875" style="138" customWidth="1"/>
    <col min="145" max="145" width="10.00390625" style="138" customWidth="1"/>
    <col min="146" max="146" width="11.140625" style="138" customWidth="1"/>
    <col min="147" max="148" width="9.28125" style="138" customWidth="1"/>
    <col min="149" max="149" width="10.57421875" style="138" customWidth="1"/>
    <col min="150" max="150" width="11.28125" style="138" customWidth="1"/>
    <col min="151" max="151" width="10.421875" style="138" customWidth="1"/>
    <col min="152" max="152" width="11.28125" style="138" customWidth="1"/>
    <col min="153" max="153" width="10.7109375" style="138" customWidth="1"/>
    <col min="154" max="155" width="10.57421875" style="138" customWidth="1"/>
    <col min="156" max="156" width="10.7109375" style="138" customWidth="1"/>
    <col min="157" max="158" width="10.28125" style="138" customWidth="1"/>
    <col min="159" max="159" width="10.7109375" style="138" customWidth="1"/>
    <col min="160" max="161" width="9.28125" style="138" customWidth="1"/>
    <col min="162" max="162" width="10.421875" style="138" customWidth="1"/>
    <col min="163" max="163" width="9.28125" style="138" customWidth="1"/>
    <col min="164" max="164" width="9.00390625" style="138" customWidth="1"/>
    <col min="165" max="165" width="11.7109375" style="138" customWidth="1"/>
    <col min="166" max="166" width="12.28125" style="138" customWidth="1"/>
    <col min="167" max="167" width="12.00390625" style="138" customWidth="1"/>
    <col min="168" max="168" width="9.28125" style="138" customWidth="1"/>
    <col min="169" max="169" width="11.140625" style="138" bestFit="1" customWidth="1"/>
    <col min="170" max="170" width="10.421875" style="138" customWidth="1"/>
    <col min="171" max="171" width="11.140625" style="138" bestFit="1" customWidth="1"/>
    <col min="172" max="172" width="11.7109375" style="138" customWidth="1"/>
    <col min="173" max="173" width="12.28125" style="138" customWidth="1"/>
    <col min="174" max="175" width="9.28125" style="138" customWidth="1"/>
    <col min="176" max="176" width="10.421875" style="138" customWidth="1"/>
    <col min="177" max="177" width="9.00390625" style="138" customWidth="1"/>
    <col min="178" max="178" width="11.7109375" style="138" customWidth="1"/>
    <col min="179" max="179" width="12.28125" style="138" customWidth="1"/>
    <col min="180" max="180" width="9.28125" style="138" customWidth="1"/>
    <col min="181" max="182" width="10.7109375" style="138" customWidth="1"/>
    <col min="183" max="183" width="9.28125" style="138" customWidth="1"/>
    <col min="184" max="185" width="10.7109375" style="138" customWidth="1"/>
    <col min="186" max="186" width="9.28125" style="138" customWidth="1"/>
    <col min="187" max="16384" width="10.7109375" style="138" customWidth="1"/>
  </cols>
  <sheetData>
    <row r="5" spans="1:143" ht="13.5" customHeight="1" thickBo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BC5" s="138"/>
      <c r="BD5" s="138"/>
      <c r="BE5" s="138"/>
      <c r="BF5" s="138"/>
      <c r="BG5" s="138"/>
      <c r="BH5" s="138"/>
      <c r="BI5" s="138"/>
      <c r="BJ5" s="138"/>
      <c r="BK5" s="139"/>
      <c r="BL5" s="139"/>
      <c r="BM5" s="139"/>
      <c r="BN5" s="139"/>
      <c r="BO5" s="139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I5" s="138"/>
      <c r="EJ5" s="138"/>
      <c r="EK5" s="138"/>
      <c r="EL5" s="138"/>
      <c r="EM5" s="138"/>
    </row>
    <row r="6" spans="1:186" s="142" customFormat="1" ht="63.75">
      <c r="A6" s="209" t="s">
        <v>839</v>
      </c>
      <c r="B6" s="208" t="s">
        <v>840</v>
      </c>
      <c r="C6" s="140" t="s">
        <v>841</v>
      </c>
      <c r="D6" s="208" t="s">
        <v>842</v>
      </c>
      <c r="E6" s="208" t="s">
        <v>843</v>
      </c>
      <c r="F6" s="140" t="s">
        <v>841</v>
      </c>
      <c r="G6" s="208" t="s">
        <v>844</v>
      </c>
      <c r="H6" s="208" t="s">
        <v>845</v>
      </c>
      <c r="I6" s="140" t="s">
        <v>841</v>
      </c>
      <c r="J6" s="208" t="s">
        <v>846</v>
      </c>
      <c r="K6" s="208" t="s">
        <v>1098</v>
      </c>
      <c r="L6" s="140" t="s">
        <v>847</v>
      </c>
      <c r="M6" s="208" t="s">
        <v>848</v>
      </c>
      <c r="N6" s="208" t="s">
        <v>849</v>
      </c>
      <c r="O6" s="140" t="s">
        <v>847</v>
      </c>
      <c r="P6" s="208" t="s">
        <v>850</v>
      </c>
      <c r="Q6" s="208" t="s">
        <v>851</v>
      </c>
      <c r="R6" s="140" t="s">
        <v>847</v>
      </c>
      <c r="S6" s="208" t="s">
        <v>852</v>
      </c>
      <c r="T6" s="208" t="s">
        <v>853</v>
      </c>
      <c r="U6" s="208" t="s">
        <v>854</v>
      </c>
      <c r="V6" s="208" t="s">
        <v>855</v>
      </c>
      <c r="W6" s="208" t="s">
        <v>856</v>
      </c>
      <c r="X6" s="140" t="s">
        <v>847</v>
      </c>
      <c r="Y6" s="208" t="s">
        <v>857</v>
      </c>
      <c r="Z6" s="208" t="s">
        <v>858</v>
      </c>
      <c r="AA6" s="208" t="s">
        <v>859</v>
      </c>
      <c r="AB6" s="208" t="s">
        <v>860</v>
      </c>
      <c r="AC6" s="208" t="s">
        <v>861</v>
      </c>
      <c r="AD6" s="140" t="s">
        <v>847</v>
      </c>
      <c r="AE6" s="208" t="s">
        <v>862</v>
      </c>
      <c r="AF6" s="208" t="s">
        <v>863</v>
      </c>
      <c r="AG6" s="140" t="s">
        <v>847</v>
      </c>
      <c r="AH6" s="208" t="s">
        <v>864</v>
      </c>
      <c r="AI6" s="208" t="s">
        <v>865</v>
      </c>
      <c r="AJ6" s="140" t="s">
        <v>847</v>
      </c>
      <c r="AK6" s="208" t="s">
        <v>866</v>
      </c>
      <c r="AL6" s="208" t="s">
        <v>867</v>
      </c>
      <c r="AM6" s="140" t="s">
        <v>847</v>
      </c>
      <c r="AN6" s="208" t="s">
        <v>868</v>
      </c>
      <c r="AO6" s="208" t="s">
        <v>869</v>
      </c>
      <c r="AP6" s="140" t="s">
        <v>847</v>
      </c>
      <c r="AQ6" s="208" t="s">
        <v>870</v>
      </c>
      <c r="AR6" s="208" t="s">
        <v>871</v>
      </c>
      <c r="AS6" s="140" t="s">
        <v>847</v>
      </c>
      <c r="AT6" s="208" t="s">
        <v>872</v>
      </c>
      <c r="AU6" s="208" t="s">
        <v>873</v>
      </c>
      <c r="AV6" s="140" t="s">
        <v>847</v>
      </c>
      <c r="AW6" s="208" t="s">
        <v>874</v>
      </c>
      <c r="AX6" s="208" t="s">
        <v>875</v>
      </c>
      <c r="AY6" s="140" t="s">
        <v>847</v>
      </c>
      <c r="AZ6" s="208" t="s">
        <v>876</v>
      </c>
      <c r="BA6" s="208" t="s">
        <v>877</v>
      </c>
      <c r="BB6" s="140" t="s">
        <v>847</v>
      </c>
      <c r="BC6" s="208" t="s">
        <v>878</v>
      </c>
      <c r="BD6" s="208" t="s">
        <v>879</v>
      </c>
      <c r="BE6" s="208" t="s">
        <v>880</v>
      </c>
      <c r="BF6" s="140" t="s">
        <v>847</v>
      </c>
      <c r="BG6" s="208" t="s">
        <v>881</v>
      </c>
      <c r="BH6" s="208" t="s">
        <v>882</v>
      </c>
      <c r="BI6" s="208" t="s">
        <v>883</v>
      </c>
      <c r="BJ6" s="140" t="s">
        <v>847</v>
      </c>
      <c r="BK6" s="208" t="s">
        <v>884</v>
      </c>
      <c r="BL6" s="208" t="s">
        <v>885</v>
      </c>
      <c r="BM6" s="208" t="s">
        <v>886</v>
      </c>
      <c r="BN6" s="208" t="s">
        <v>887</v>
      </c>
      <c r="BO6" s="208" t="s">
        <v>888</v>
      </c>
      <c r="BP6" s="140" t="s">
        <v>847</v>
      </c>
      <c r="BQ6" s="208" t="s">
        <v>889</v>
      </c>
      <c r="BR6" s="208" t="s">
        <v>890</v>
      </c>
      <c r="BS6" s="208" t="s">
        <v>891</v>
      </c>
      <c r="BT6" s="208" t="s">
        <v>892</v>
      </c>
      <c r="BU6" s="208" t="s">
        <v>893</v>
      </c>
      <c r="BV6" s="140" t="s">
        <v>847</v>
      </c>
      <c r="BW6" s="208" t="s">
        <v>848</v>
      </c>
      <c r="BX6" s="208" t="s">
        <v>894</v>
      </c>
      <c r="BY6" s="208" t="s">
        <v>895</v>
      </c>
      <c r="BZ6" s="208" t="s">
        <v>896</v>
      </c>
      <c r="CA6" s="208" t="s">
        <v>897</v>
      </c>
      <c r="CB6" s="208" t="s">
        <v>898</v>
      </c>
      <c r="CC6" s="208" t="s">
        <v>899</v>
      </c>
      <c r="CD6" s="208" t="s">
        <v>900</v>
      </c>
      <c r="CE6" s="208" t="s">
        <v>901</v>
      </c>
      <c r="CF6" s="208" t="s">
        <v>902</v>
      </c>
      <c r="CG6" s="140" t="s">
        <v>847</v>
      </c>
      <c r="CH6" s="208" t="s">
        <v>850</v>
      </c>
      <c r="CI6" s="208" t="s">
        <v>903</v>
      </c>
      <c r="CJ6" s="208" t="s">
        <v>904</v>
      </c>
      <c r="CK6" s="208" t="s">
        <v>905</v>
      </c>
      <c r="CL6" s="208" t="s">
        <v>906</v>
      </c>
      <c r="CM6" s="208" t="s">
        <v>907</v>
      </c>
      <c r="CN6" s="208" t="s">
        <v>908</v>
      </c>
      <c r="CO6" s="208" t="s">
        <v>909</v>
      </c>
      <c r="CP6" s="208" t="s">
        <v>910</v>
      </c>
      <c r="CQ6" s="208" t="s">
        <v>911</v>
      </c>
      <c r="CR6" s="140" t="s">
        <v>847</v>
      </c>
      <c r="CS6" s="208" t="s">
        <v>912</v>
      </c>
      <c r="CT6" s="208" t="s">
        <v>913</v>
      </c>
      <c r="CU6" s="208" t="s">
        <v>914</v>
      </c>
      <c r="CV6" s="208" t="s">
        <v>915</v>
      </c>
      <c r="CW6" s="208" t="s">
        <v>916</v>
      </c>
      <c r="CX6" s="208" t="s">
        <v>917</v>
      </c>
      <c r="CY6" s="140" t="s">
        <v>847</v>
      </c>
      <c r="CZ6" s="208" t="s">
        <v>918</v>
      </c>
      <c r="DA6" s="208" t="s">
        <v>3</v>
      </c>
      <c r="DB6" s="208" t="s">
        <v>919</v>
      </c>
      <c r="DC6" s="208" t="s">
        <v>920</v>
      </c>
      <c r="DD6" s="208" t="s">
        <v>921</v>
      </c>
      <c r="DE6" s="208" t="s">
        <v>922</v>
      </c>
      <c r="DF6" s="140" t="s">
        <v>847</v>
      </c>
      <c r="DG6" s="208" t="s">
        <v>923</v>
      </c>
      <c r="DH6" s="208" t="s">
        <v>924</v>
      </c>
      <c r="DI6" s="140" t="s">
        <v>847</v>
      </c>
      <c r="DJ6" s="208" t="s">
        <v>925</v>
      </c>
      <c r="DK6" s="208" t="s">
        <v>926</v>
      </c>
      <c r="DL6" s="140" t="s">
        <v>847</v>
      </c>
      <c r="DM6" s="208" t="s">
        <v>927</v>
      </c>
      <c r="DN6" s="208" t="s">
        <v>928</v>
      </c>
      <c r="DO6" s="140" t="s">
        <v>847</v>
      </c>
      <c r="DP6" s="208" t="s">
        <v>929</v>
      </c>
      <c r="DQ6" s="208" t="s">
        <v>930</v>
      </c>
      <c r="DR6" s="140" t="s">
        <v>847</v>
      </c>
      <c r="DS6" s="208" t="s">
        <v>931</v>
      </c>
      <c r="DT6" s="208" t="s">
        <v>932</v>
      </c>
      <c r="DU6" s="208" t="s">
        <v>933</v>
      </c>
      <c r="DV6" s="208" t="s">
        <v>934</v>
      </c>
      <c r="DW6" s="140" t="s">
        <v>847</v>
      </c>
      <c r="DX6" s="208" t="s">
        <v>935</v>
      </c>
      <c r="DY6" s="208" t="s">
        <v>936</v>
      </c>
      <c r="DZ6" s="208" t="s">
        <v>937</v>
      </c>
      <c r="EA6" s="208" t="s">
        <v>938</v>
      </c>
      <c r="EB6" s="140" t="s">
        <v>847</v>
      </c>
      <c r="EC6" s="208" t="s">
        <v>939</v>
      </c>
      <c r="ED6" s="208" t="s">
        <v>940</v>
      </c>
      <c r="EE6" s="140" t="s">
        <v>847</v>
      </c>
      <c r="EF6" s="208" t="s">
        <v>941</v>
      </c>
      <c r="EG6" s="208" t="s">
        <v>942</v>
      </c>
      <c r="EH6" s="140" t="s">
        <v>847</v>
      </c>
      <c r="EI6" s="208" t="s">
        <v>943</v>
      </c>
      <c r="EJ6" s="208" t="s">
        <v>944</v>
      </c>
      <c r="EK6" s="208" t="s">
        <v>945</v>
      </c>
      <c r="EL6" s="208" t="s">
        <v>946</v>
      </c>
      <c r="EM6" s="140" t="s">
        <v>847</v>
      </c>
      <c r="EN6" s="208" t="s">
        <v>947</v>
      </c>
      <c r="EO6" s="208" t="s">
        <v>948</v>
      </c>
      <c r="EP6" s="208" t="s">
        <v>949</v>
      </c>
      <c r="EQ6" s="208" t="s">
        <v>950</v>
      </c>
      <c r="ER6" s="140" t="s">
        <v>847</v>
      </c>
      <c r="ES6" s="208" t="s">
        <v>951</v>
      </c>
      <c r="ET6" s="208" t="s">
        <v>952</v>
      </c>
      <c r="EU6" s="140" t="s">
        <v>847</v>
      </c>
      <c r="EV6" s="208" t="s">
        <v>953</v>
      </c>
      <c r="EW6" s="208" t="s">
        <v>954</v>
      </c>
      <c r="EX6" s="140" t="s">
        <v>847</v>
      </c>
      <c r="EY6" s="208" t="s">
        <v>955</v>
      </c>
      <c r="EZ6" s="208" t="s">
        <v>956</v>
      </c>
      <c r="FA6" s="140" t="s">
        <v>847</v>
      </c>
      <c r="FB6" s="208" t="s">
        <v>957</v>
      </c>
      <c r="FC6" s="208" t="s">
        <v>958</v>
      </c>
      <c r="FD6" s="140" t="s">
        <v>847</v>
      </c>
      <c r="FE6" s="208" t="s">
        <v>959</v>
      </c>
      <c r="FF6" s="208" t="s">
        <v>960</v>
      </c>
      <c r="FG6" s="208" t="s">
        <v>961</v>
      </c>
      <c r="FH6" s="140" t="s">
        <v>847</v>
      </c>
      <c r="FI6" s="208" t="s">
        <v>962</v>
      </c>
      <c r="FJ6" s="208" t="s">
        <v>963</v>
      </c>
      <c r="FK6" s="208" t="s">
        <v>964</v>
      </c>
      <c r="FL6" s="140" t="s">
        <v>847</v>
      </c>
      <c r="FM6" s="208" t="s">
        <v>965</v>
      </c>
      <c r="FN6" s="208" t="s">
        <v>966</v>
      </c>
      <c r="FO6" s="140" t="s">
        <v>847</v>
      </c>
      <c r="FP6" s="208" t="s">
        <v>967</v>
      </c>
      <c r="FQ6" s="208" t="s">
        <v>968</v>
      </c>
      <c r="FR6" s="140" t="s">
        <v>847</v>
      </c>
      <c r="FS6" s="208" t="s">
        <v>969</v>
      </c>
      <c r="FT6" s="208" t="s">
        <v>970</v>
      </c>
      <c r="FU6" s="140" t="s">
        <v>847</v>
      </c>
      <c r="FV6" s="208" t="s">
        <v>971</v>
      </c>
      <c r="FW6" s="208" t="s">
        <v>972</v>
      </c>
      <c r="FX6" s="140" t="s">
        <v>847</v>
      </c>
      <c r="FY6" s="141" t="s">
        <v>1053</v>
      </c>
      <c r="FZ6" s="141" t="s">
        <v>1054</v>
      </c>
      <c r="GA6" s="140" t="s">
        <v>847</v>
      </c>
      <c r="GB6" s="141" t="s">
        <v>1055</v>
      </c>
      <c r="GC6" s="141" t="s">
        <v>1056</v>
      </c>
      <c r="GD6" s="210" t="s">
        <v>847</v>
      </c>
    </row>
    <row r="7" spans="1:186" ht="24.75" customHeight="1">
      <c r="A7" s="145">
        <v>1</v>
      </c>
      <c r="B7" s="146">
        <f>1+A7</f>
        <v>2</v>
      </c>
      <c r="C7" s="144">
        <f aca="true" t="shared" si="0" ref="C7:BJ7">1+B7</f>
        <v>3</v>
      </c>
      <c r="D7" s="146">
        <f t="shared" si="0"/>
        <v>4</v>
      </c>
      <c r="E7" s="146">
        <f t="shared" si="0"/>
        <v>5</v>
      </c>
      <c r="F7" s="144">
        <f t="shared" si="0"/>
        <v>6</v>
      </c>
      <c r="G7" s="146">
        <f t="shared" si="0"/>
        <v>7</v>
      </c>
      <c r="H7" s="146">
        <f t="shared" si="0"/>
        <v>8</v>
      </c>
      <c r="I7" s="144">
        <f t="shared" si="0"/>
        <v>9</v>
      </c>
      <c r="J7" s="146">
        <f t="shared" si="0"/>
        <v>10</v>
      </c>
      <c r="K7" s="146">
        <f t="shared" si="0"/>
        <v>11</v>
      </c>
      <c r="L7" s="144">
        <f>1+K7</f>
        <v>12</v>
      </c>
      <c r="M7" s="146">
        <f t="shared" si="0"/>
        <v>13</v>
      </c>
      <c r="N7" s="146">
        <f t="shared" si="0"/>
        <v>14</v>
      </c>
      <c r="O7" s="144">
        <f t="shared" si="0"/>
        <v>15</v>
      </c>
      <c r="P7" s="146">
        <f t="shared" si="0"/>
        <v>16</v>
      </c>
      <c r="Q7" s="146">
        <f t="shared" si="0"/>
        <v>17</v>
      </c>
      <c r="R7" s="144">
        <f t="shared" si="0"/>
        <v>18</v>
      </c>
      <c r="S7" s="146">
        <f>1+R7</f>
        <v>19</v>
      </c>
      <c r="T7" s="146">
        <f t="shared" si="0"/>
        <v>20</v>
      </c>
      <c r="U7" s="146">
        <f t="shared" si="0"/>
        <v>21</v>
      </c>
      <c r="V7" s="146">
        <f t="shared" si="0"/>
        <v>22</v>
      </c>
      <c r="W7" s="146">
        <f t="shared" si="0"/>
        <v>23</v>
      </c>
      <c r="X7" s="144">
        <f t="shared" si="0"/>
        <v>24</v>
      </c>
      <c r="Y7" s="146">
        <f t="shared" si="0"/>
        <v>25</v>
      </c>
      <c r="Z7" s="146">
        <f t="shared" si="0"/>
        <v>26</v>
      </c>
      <c r="AA7" s="146">
        <f t="shared" si="0"/>
        <v>27</v>
      </c>
      <c r="AB7" s="146">
        <f t="shared" si="0"/>
        <v>28</v>
      </c>
      <c r="AC7" s="146">
        <f t="shared" si="0"/>
        <v>29</v>
      </c>
      <c r="AD7" s="144">
        <f t="shared" si="0"/>
        <v>30</v>
      </c>
      <c r="AE7" s="146">
        <f t="shared" si="0"/>
        <v>31</v>
      </c>
      <c r="AF7" s="146">
        <f t="shared" si="0"/>
        <v>32</v>
      </c>
      <c r="AG7" s="144">
        <f t="shared" si="0"/>
        <v>33</v>
      </c>
      <c r="AH7" s="146">
        <f t="shared" si="0"/>
        <v>34</v>
      </c>
      <c r="AI7" s="146">
        <f t="shared" si="0"/>
        <v>35</v>
      </c>
      <c r="AJ7" s="144">
        <f t="shared" si="0"/>
        <v>36</v>
      </c>
      <c r="AK7" s="146">
        <f t="shared" si="0"/>
        <v>37</v>
      </c>
      <c r="AL7" s="146">
        <f t="shared" si="0"/>
        <v>38</v>
      </c>
      <c r="AM7" s="144">
        <f t="shared" si="0"/>
        <v>39</v>
      </c>
      <c r="AN7" s="146">
        <f t="shared" si="0"/>
        <v>40</v>
      </c>
      <c r="AO7" s="146">
        <f t="shared" si="0"/>
        <v>41</v>
      </c>
      <c r="AP7" s="144">
        <f t="shared" si="0"/>
        <v>42</v>
      </c>
      <c r="AQ7" s="146">
        <f t="shared" si="0"/>
        <v>43</v>
      </c>
      <c r="AR7" s="146">
        <f t="shared" si="0"/>
        <v>44</v>
      </c>
      <c r="AS7" s="144">
        <f t="shared" si="0"/>
        <v>45</v>
      </c>
      <c r="AT7" s="146">
        <f t="shared" si="0"/>
        <v>46</v>
      </c>
      <c r="AU7" s="146">
        <f t="shared" si="0"/>
        <v>47</v>
      </c>
      <c r="AV7" s="144">
        <f t="shared" si="0"/>
        <v>48</v>
      </c>
      <c r="AW7" s="146">
        <f t="shared" si="0"/>
        <v>49</v>
      </c>
      <c r="AX7" s="146">
        <f t="shared" si="0"/>
        <v>50</v>
      </c>
      <c r="AY7" s="144">
        <f t="shared" si="0"/>
        <v>51</v>
      </c>
      <c r="AZ7" s="146">
        <f t="shared" si="0"/>
        <v>52</v>
      </c>
      <c r="BA7" s="146">
        <f t="shared" si="0"/>
        <v>53</v>
      </c>
      <c r="BB7" s="144">
        <f t="shared" si="0"/>
        <v>54</v>
      </c>
      <c r="BC7" s="146">
        <f t="shared" si="0"/>
        <v>55</v>
      </c>
      <c r="BD7" s="146">
        <f t="shared" si="0"/>
        <v>56</v>
      </c>
      <c r="BE7" s="146">
        <f t="shared" si="0"/>
        <v>57</v>
      </c>
      <c r="BF7" s="144">
        <f t="shared" si="0"/>
        <v>58</v>
      </c>
      <c r="BG7" s="146">
        <f t="shared" si="0"/>
        <v>59</v>
      </c>
      <c r="BH7" s="146">
        <f t="shared" si="0"/>
        <v>60</v>
      </c>
      <c r="BI7" s="146">
        <f t="shared" si="0"/>
        <v>61</v>
      </c>
      <c r="BJ7" s="144">
        <f t="shared" si="0"/>
        <v>62</v>
      </c>
      <c r="BK7" s="146">
        <f>1+BJ7</f>
        <v>63</v>
      </c>
      <c r="BL7" s="146">
        <f>1+BK7</f>
        <v>64</v>
      </c>
      <c r="BM7" s="146">
        <f>1+BL7</f>
        <v>65</v>
      </c>
      <c r="BN7" s="146">
        <f aca="true" t="shared" si="1" ref="BN7:BS7">1+BM7</f>
        <v>66</v>
      </c>
      <c r="BO7" s="146">
        <f t="shared" si="1"/>
        <v>67</v>
      </c>
      <c r="BP7" s="144">
        <f t="shared" si="1"/>
        <v>68</v>
      </c>
      <c r="BQ7" s="146">
        <f t="shared" si="1"/>
        <v>69</v>
      </c>
      <c r="BR7" s="146">
        <f t="shared" si="1"/>
        <v>70</v>
      </c>
      <c r="BS7" s="146">
        <f t="shared" si="1"/>
        <v>71</v>
      </c>
      <c r="BT7" s="146">
        <f>1+BS7</f>
        <v>72</v>
      </c>
      <c r="BU7" s="146">
        <f>1+BT7</f>
        <v>73</v>
      </c>
      <c r="BV7" s="144">
        <f>1+BU7</f>
        <v>74</v>
      </c>
      <c r="BW7" s="146">
        <f>1+BP7</f>
        <v>69</v>
      </c>
      <c r="BX7" s="146">
        <f aca="true" t="shared" si="2" ref="BX7:DR7">1+BW7</f>
        <v>70</v>
      </c>
      <c r="BY7" s="146">
        <f t="shared" si="2"/>
        <v>71</v>
      </c>
      <c r="BZ7" s="146">
        <f t="shared" si="2"/>
        <v>72</v>
      </c>
      <c r="CA7" s="146">
        <f t="shared" si="2"/>
        <v>73</v>
      </c>
      <c r="CB7" s="146">
        <f t="shared" si="2"/>
        <v>74</v>
      </c>
      <c r="CC7" s="146">
        <f t="shared" si="2"/>
        <v>75</v>
      </c>
      <c r="CD7" s="146">
        <f t="shared" si="2"/>
        <v>76</v>
      </c>
      <c r="CE7" s="146">
        <f t="shared" si="2"/>
        <v>77</v>
      </c>
      <c r="CF7" s="146">
        <f t="shared" si="2"/>
        <v>78</v>
      </c>
      <c r="CG7" s="144">
        <f t="shared" si="2"/>
        <v>79</v>
      </c>
      <c r="CH7" s="146">
        <f t="shared" si="2"/>
        <v>80</v>
      </c>
      <c r="CI7" s="146">
        <f t="shared" si="2"/>
        <v>81</v>
      </c>
      <c r="CJ7" s="146">
        <f t="shared" si="2"/>
        <v>82</v>
      </c>
      <c r="CK7" s="146">
        <f t="shared" si="2"/>
        <v>83</v>
      </c>
      <c r="CL7" s="146">
        <f t="shared" si="2"/>
        <v>84</v>
      </c>
      <c r="CM7" s="146">
        <f t="shared" si="2"/>
        <v>85</v>
      </c>
      <c r="CN7" s="146">
        <f t="shared" si="2"/>
        <v>86</v>
      </c>
      <c r="CO7" s="146">
        <f t="shared" si="2"/>
        <v>87</v>
      </c>
      <c r="CP7" s="146">
        <f t="shared" si="2"/>
        <v>88</v>
      </c>
      <c r="CQ7" s="146">
        <f t="shared" si="2"/>
        <v>89</v>
      </c>
      <c r="CR7" s="144">
        <f t="shared" si="2"/>
        <v>90</v>
      </c>
      <c r="CS7" s="146">
        <f>1+CL7</f>
        <v>85</v>
      </c>
      <c r="CT7" s="146">
        <f aca="true" t="shared" si="3" ref="CT7:CY7">1+CS7</f>
        <v>86</v>
      </c>
      <c r="CU7" s="146">
        <f t="shared" si="3"/>
        <v>87</v>
      </c>
      <c r="CV7" s="146">
        <f t="shared" si="3"/>
        <v>88</v>
      </c>
      <c r="CW7" s="146">
        <f t="shared" si="3"/>
        <v>89</v>
      </c>
      <c r="CX7" s="146">
        <f>1+CV7</f>
        <v>89</v>
      </c>
      <c r="CY7" s="144">
        <f t="shared" si="3"/>
        <v>90</v>
      </c>
      <c r="CZ7" s="146">
        <f>1+CS7</f>
        <v>86</v>
      </c>
      <c r="DA7" s="146">
        <f>1+CZ7</f>
        <v>87</v>
      </c>
      <c r="DB7" s="146">
        <f>1+DA7</f>
        <v>88</v>
      </c>
      <c r="DC7" s="146">
        <f>1+DB7</f>
        <v>89</v>
      </c>
      <c r="DD7" s="146">
        <f>1+DC7</f>
        <v>90</v>
      </c>
      <c r="DE7" s="146">
        <f>1+DC7</f>
        <v>90</v>
      </c>
      <c r="DF7" s="144">
        <f>1+DE7</f>
        <v>91</v>
      </c>
      <c r="DG7" s="146">
        <f>1+CR7</f>
        <v>91</v>
      </c>
      <c r="DH7" s="146">
        <f t="shared" si="2"/>
        <v>92</v>
      </c>
      <c r="DI7" s="144">
        <f t="shared" si="2"/>
        <v>93</v>
      </c>
      <c r="DJ7" s="146">
        <f t="shared" si="2"/>
        <v>94</v>
      </c>
      <c r="DK7" s="146">
        <f t="shared" si="2"/>
        <v>95</v>
      </c>
      <c r="DL7" s="144">
        <f t="shared" si="2"/>
        <v>96</v>
      </c>
      <c r="DM7" s="146">
        <f t="shared" si="2"/>
        <v>97</v>
      </c>
      <c r="DN7" s="146">
        <f t="shared" si="2"/>
        <v>98</v>
      </c>
      <c r="DO7" s="144">
        <f t="shared" si="2"/>
        <v>99</v>
      </c>
      <c r="DP7" s="146">
        <f t="shared" si="2"/>
        <v>100</v>
      </c>
      <c r="DQ7" s="146">
        <f t="shared" si="2"/>
        <v>101</v>
      </c>
      <c r="DR7" s="144">
        <f t="shared" si="2"/>
        <v>102</v>
      </c>
      <c r="DS7" s="146">
        <f>1+DR7</f>
        <v>103</v>
      </c>
      <c r="DT7" s="146">
        <f>1+DS7</f>
        <v>104</v>
      </c>
      <c r="DU7" s="146">
        <f>1+DT7</f>
        <v>105</v>
      </c>
      <c r="DV7" s="146">
        <f>1+DU7</f>
        <v>106</v>
      </c>
      <c r="DW7" s="144">
        <f>1+DV7</f>
        <v>107</v>
      </c>
      <c r="DX7" s="146">
        <f aca="true" t="shared" si="4" ref="DX7:FX7">1+DW7</f>
        <v>108</v>
      </c>
      <c r="DY7" s="146">
        <f t="shared" si="4"/>
        <v>109</v>
      </c>
      <c r="DZ7" s="146">
        <f t="shared" si="4"/>
        <v>110</v>
      </c>
      <c r="EA7" s="146">
        <f t="shared" si="4"/>
        <v>111</v>
      </c>
      <c r="EB7" s="144">
        <f t="shared" si="4"/>
        <v>112</v>
      </c>
      <c r="EC7" s="146">
        <f t="shared" si="4"/>
        <v>113</v>
      </c>
      <c r="ED7" s="146">
        <f t="shared" si="4"/>
        <v>114</v>
      </c>
      <c r="EE7" s="144">
        <f t="shared" si="4"/>
        <v>115</v>
      </c>
      <c r="EF7" s="146">
        <f t="shared" si="4"/>
        <v>116</v>
      </c>
      <c r="EG7" s="146">
        <f t="shared" si="4"/>
        <v>117</v>
      </c>
      <c r="EH7" s="144">
        <f t="shared" si="4"/>
        <v>118</v>
      </c>
      <c r="EI7" s="146">
        <f t="shared" si="4"/>
        <v>119</v>
      </c>
      <c r="EJ7" s="146">
        <f t="shared" si="4"/>
        <v>120</v>
      </c>
      <c r="EK7" s="146">
        <f t="shared" si="4"/>
        <v>121</v>
      </c>
      <c r="EL7" s="146">
        <f t="shared" si="4"/>
        <v>122</v>
      </c>
      <c r="EM7" s="144">
        <f t="shared" si="4"/>
        <v>123</v>
      </c>
      <c r="EN7" s="146">
        <f t="shared" si="4"/>
        <v>124</v>
      </c>
      <c r="EO7" s="146">
        <f t="shared" si="4"/>
        <v>125</v>
      </c>
      <c r="EP7" s="146">
        <f t="shared" si="4"/>
        <v>126</v>
      </c>
      <c r="EQ7" s="146">
        <f t="shared" si="4"/>
        <v>127</v>
      </c>
      <c r="ER7" s="144">
        <f t="shared" si="4"/>
        <v>128</v>
      </c>
      <c r="ES7" s="146">
        <f t="shared" si="4"/>
        <v>129</v>
      </c>
      <c r="ET7" s="146">
        <f t="shared" si="4"/>
        <v>130</v>
      </c>
      <c r="EU7" s="144">
        <f t="shared" si="4"/>
        <v>131</v>
      </c>
      <c r="EV7" s="146">
        <f t="shared" si="4"/>
        <v>132</v>
      </c>
      <c r="EW7" s="146">
        <f t="shared" si="4"/>
        <v>133</v>
      </c>
      <c r="EX7" s="144">
        <f t="shared" si="4"/>
        <v>134</v>
      </c>
      <c r="EY7" s="146">
        <f t="shared" si="4"/>
        <v>135</v>
      </c>
      <c r="EZ7" s="146">
        <f t="shared" si="4"/>
        <v>136</v>
      </c>
      <c r="FA7" s="144">
        <f t="shared" si="4"/>
        <v>137</v>
      </c>
      <c r="FB7" s="146">
        <f t="shared" si="4"/>
        <v>138</v>
      </c>
      <c r="FC7" s="146">
        <f t="shared" si="4"/>
        <v>139</v>
      </c>
      <c r="FD7" s="144">
        <f t="shared" si="4"/>
        <v>140</v>
      </c>
      <c r="FE7" s="146">
        <f t="shared" si="4"/>
        <v>141</v>
      </c>
      <c r="FF7" s="146">
        <f t="shared" si="4"/>
        <v>142</v>
      </c>
      <c r="FG7" s="146">
        <f t="shared" si="4"/>
        <v>143</v>
      </c>
      <c r="FH7" s="144">
        <f t="shared" si="4"/>
        <v>144</v>
      </c>
      <c r="FI7" s="146">
        <f t="shared" si="4"/>
        <v>145</v>
      </c>
      <c r="FJ7" s="146">
        <f t="shared" si="4"/>
        <v>146</v>
      </c>
      <c r="FK7" s="146">
        <f t="shared" si="4"/>
        <v>147</v>
      </c>
      <c r="FL7" s="144">
        <f t="shared" si="4"/>
        <v>148</v>
      </c>
      <c r="FM7" s="146">
        <f t="shared" si="4"/>
        <v>149</v>
      </c>
      <c r="FN7" s="146">
        <f t="shared" si="4"/>
        <v>150</v>
      </c>
      <c r="FO7" s="146">
        <f t="shared" si="4"/>
        <v>151</v>
      </c>
      <c r="FP7" s="146">
        <f t="shared" si="4"/>
        <v>152</v>
      </c>
      <c r="FQ7" s="146">
        <f t="shared" si="4"/>
        <v>153</v>
      </c>
      <c r="FR7" s="146">
        <f t="shared" si="4"/>
        <v>154</v>
      </c>
      <c r="FS7" s="146">
        <f t="shared" si="4"/>
        <v>155</v>
      </c>
      <c r="FT7" s="146">
        <f t="shared" si="4"/>
        <v>156</v>
      </c>
      <c r="FU7" s="146">
        <f t="shared" si="4"/>
        <v>157</v>
      </c>
      <c r="FV7" s="146">
        <f t="shared" si="4"/>
        <v>158</v>
      </c>
      <c r="FW7" s="146">
        <f t="shared" si="4"/>
        <v>159</v>
      </c>
      <c r="FX7" s="146">
        <f t="shared" si="4"/>
        <v>160</v>
      </c>
      <c r="FY7" s="144">
        <f>1+FL7</f>
        <v>149</v>
      </c>
      <c r="FZ7" s="144">
        <f>1+FY7</f>
        <v>150</v>
      </c>
      <c r="GA7" s="144">
        <f>1+FZ7</f>
        <v>151</v>
      </c>
      <c r="GB7" s="144">
        <f>1+GA7</f>
        <v>152</v>
      </c>
      <c r="GC7" s="144">
        <f>1+GB7</f>
        <v>153</v>
      </c>
      <c r="GD7" s="147">
        <f>1+GC7</f>
        <v>154</v>
      </c>
    </row>
    <row r="8" spans="1:186" ht="13.5" thickBot="1">
      <c r="A8" s="148">
        <f>'01'!E80</f>
        <v>0</v>
      </c>
      <c r="B8" s="149">
        <f>'02'!F42</f>
        <v>0</v>
      </c>
      <c r="C8" s="150">
        <f>A8-B8</f>
        <v>0</v>
      </c>
      <c r="D8" s="149">
        <f>'01'!E81</f>
        <v>64679788</v>
      </c>
      <c r="E8" s="149">
        <f>'02'!F43</f>
        <v>64679788</v>
      </c>
      <c r="F8" s="150">
        <f>D8-E8</f>
        <v>0</v>
      </c>
      <c r="G8" s="149">
        <f>'01'!D36</f>
        <v>0</v>
      </c>
      <c r="H8" s="149">
        <f>'03'!D21-'03'!F21</f>
        <v>0</v>
      </c>
      <c r="I8" s="150">
        <f>G8-H8</f>
        <v>0</v>
      </c>
      <c r="J8" s="149">
        <f>'01'!E36</f>
        <v>-64762738</v>
      </c>
      <c r="K8" s="149">
        <f>'03'!D25</f>
        <v>-64762738</v>
      </c>
      <c r="L8" s="150">
        <f>J8-K8</f>
        <v>0</v>
      </c>
      <c r="M8" s="149">
        <f>'01'!D39</f>
        <v>0</v>
      </c>
      <c r="N8" s="149">
        <f>'04'!D24</f>
        <v>0</v>
      </c>
      <c r="O8" s="150">
        <f>M8-N8</f>
        <v>0</v>
      </c>
      <c r="P8" s="149">
        <f>'01'!E39</f>
        <v>5</v>
      </c>
      <c r="Q8" s="149">
        <f>'04'!D27</f>
        <v>5</v>
      </c>
      <c r="R8" s="150">
        <f>P8-Q8</f>
        <v>0</v>
      </c>
      <c r="S8" s="149">
        <f>'01'!D17</f>
        <v>0</v>
      </c>
      <c r="T8" s="149">
        <f>'ANEXA 40 a '!D224</f>
        <v>0</v>
      </c>
      <c r="U8" s="149">
        <f>'ANEXA 40 a '!D230</f>
        <v>0</v>
      </c>
      <c r="V8" s="149">
        <f>'ANEXA 40 a '!D235</f>
        <v>0</v>
      </c>
      <c r="W8" s="149">
        <f>'ANEXA 40 a '!D238</f>
        <v>0</v>
      </c>
      <c r="X8" s="150">
        <f>S8-(T8+U8+V8+W8)</f>
        <v>0</v>
      </c>
      <c r="Y8" s="149">
        <f>'01'!E17</f>
        <v>0</v>
      </c>
      <c r="Z8" s="149">
        <f>'ANEXA 40 a '!E224</f>
        <v>0</v>
      </c>
      <c r="AA8" s="149">
        <f>'ANEXA 40 a '!E230</f>
        <v>0</v>
      </c>
      <c r="AB8" s="149">
        <f>'ANEXA 40 a '!E235</f>
        <v>0</v>
      </c>
      <c r="AC8" s="149">
        <f>'ANEXA 40 a '!E238</f>
        <v>0</v>
      </c>
      <c r="AD8" s="150">
        <f>Y8-(Z8+AA8+AB8+AC8)</f>
        <v>0</v>
      </c>
      <c r="AE8" s="149">
        <f>'01'!D19</f>
        <v>0</v>
      </c>
      <c r="AF8" s="149">
        <f>'ANEXA 40 a '!D241</f>
        <v>0</v>
      </c>
      <c r="AG8" s="150">
        <f>AE8-AF8</f>
        <v>0</v>
      </c>
      <c r="AH8" s="149">
        <f>'01'!E19</f>
        <v>0</v>
      </c>
      <c r="AI8" s="149">
        <f>'ANEXA 40 a '!E241</f>
        <v>0</v>
      </c>
      <c r="AJ8" s="150">
        <f>AH8-AI8</f>
        <v>0</v>
      </c>
      <c r="AK8" s="149">
        <f>'01'!D26</f>
        <v>0</v>
      </c>
      <c r="AL8" s="149">
        <f>'ANEXA 40 a '!D249</f>
        <v>0</v>
      </c>
      <c r="AM8" s="150">
        <f>AK8-AL8</f>
        <v>0</v>
      </c>
      <c r="AN8" s="149">
        <f>'01'!E26</f>
        <v>0</v>
      </c>
      <c r="AO8" s="149">
        <f>'ANEXA 40 a '!E249</f>
        <v>0</v>
      </c>
      <c r="AP8" s="150">
        <f>AN8-AO8</f>
        <v>0</v>
      </c>
      <c r="AQ8" s="149">
        <f>'01'!D29</f>
        <v>0</v>
      </c>
      <c r="AR8" s="149">
        <f>'ANEXA 40 a '!D260</f>
        <v>0</v>
      </c>
      <c r="AS8" s="150">
        <f>AQ8-AR8</f>
        <v>0</v>
      </c>
      <c r="AT8" s="149">
        <f>'01'!E29</f>
        <v>0</v>
      </c>
      <c r="AU8" s="149">
        <f>'ANEXA 40 a '!E260</f>
        <v>0</v>
      </c>
      <c r="AV8" s="150">
        <f>AT8-AU8</f>
        <v>0</v>
      </c>
      <c r="AW8" s="151">
        <f>'01'!D31</f>
        <v>0</v>
      </c>
      <c r="AX8" s="151">
        <f>'ANEXA 40 a '!D277+'ANEXA 40 a '!D278+'ANEXA 40 a '!D279+'ANEXA 40 a '!D285</f>
        <v>0</v>
      </c>
      <c r="AY8" s="152">
        <f>AW8-AX8</f>
        <v>0</v>
      </c>
      <c r="AZ8" s="151">
        <f>'01'!E31</f>
        <v>0</v>
      </c>
      <c r="BA8" s="151">
        <f>'ANEXA 40 a '!E277+'ANEXA 40 a '!E278+'ANEXA 40 a '!E279+'ANEXA 40 a '!E285</f>
        <v>0</v>
      </c>
      <c r="BB8" s="152">
        <f>AZ8-BA8</f>
        <v>0</v>
      </c>
      <c r="BC8" s="149">
        <f>'01'!D36</f>
        <v>0</v>
      </c>
      <c r="BD8" s="149">
        <f>'ANEXA 40 a '!D21</f>
        <v>0</v>
      </c>
      <c r="BE8" s="149">
        <f>'ANEXA 40 a '!D24</f>
        <v>0</v>
      </c>
      <c r="BF8" s="150">
        <f>BC8-BD8-BE8</f>
        <v>0</v>
      </c>
      <c r="BG8" s="149">
        <f>'01'!E36</f>
        <v>-64762738</v>
      </c>
      <c r="BH8" s="149">
        <f>'ANEXA 40 a '!E21</f>
        <v>-64762738</v>
      </c>
      <c r="BI8" s="149">
        <f>'ANEXA 40 a '!E24</f>
        <v>0</v>
      </c>
      <c r="BJ8" s="150">
        <f>BG8-BH8-BI8</f>
        <v>0</v>
      </c>
      <c r="BK8" s="149">
        <f>'01'!D37</f>
        <v>0</v>
      </c>
      <c r="BL8" s="149">
        <f>'ANEXA 40 a '!D22</f>
        <v>0</v>
      </c>
      <c r="BM8" s="149">
        <f>'ANEXA 40 a '!D25</f>
        <v>0</v>
      </c>
      <c r="BN8" s="149">
        <f>'ANEXA 40 a '!D30</f>
        <v>0</v>
      </c>
      <c r="BO8" s="149">
        <f>'ANEXA 40 a '!D31</f>
        <v>0</v>
      </c>
      <c r="BP8" s="150">
        <f>BK8-BL8-BM8-BN8-BO8</f>
        <v>0</v>
      </c>
      <c r="BQ8" s="149">
        <f>'01'!D37</f>
        <v>0</v>
      </c>
      <c r="BR8" s="149">
        <f>'ANEXA 40 a '!E22</f>
        <v>0</v>
      </c>
      <c r="BS8" s="149">
        <f>'ANEXA 40 a '!E25</f>
        <v>0</v>
      </c>
      <c r="BT8" s="149">
        <f>'ANEXA 40 a '!E30</f>
        <v>0</v>
      </c>
      <c r="BU8" s="149">
        <f>'ANEXA 40 a '!E31</f>
        <v>0</v>
      </c>
      <c r="BV8" s="150">
        <f>BQ8-BR8-BS8-BT8-BU8</f>
        <v>0</v>
      </c>
      <c r="BW8" s="149">
        <f>'01'!D39</f>
        <v>0</v>
      </c>
      <c r="BX8" s="149">
        <f>'ANEXA 40 a '!D48</f>
        <v>0</v>
      </c>
      <c r="BY8" s="149">
        <f>'ANEXA 40 a '!D53</f>
        <v>0</v>
      </c>
      <c r="BZ8" s="149">
        <f>'ANEXA 40 a '!D65</f>
        <v>0</v>
      </c>
      <c r="CA8" s="149">
        <f>'ANEXA 40 a '!D68</f>
        <v>0</v>
      </c>
      <c r="CB8" s="149">
        <f>'ANEXA 40 a '!D69</f>
        <v>0</v>
      </c>
      <c r="CC8" s="149">
        <f>'ANEXA 40 a '!D70</f>
        <v>0</v>
      </c>
      <c r="CD8" s="149">
        <f>'ANEXA 40 a '!D84</f>
        <v>0</v>
      </c>
      <c r="CE8" s="149">
        <f>'ANEXA 40 a '!D85</f>
        <v>0</v>
      </c>
      <c r="CF8" s="149">
        <f>'ANEXA 40 a '!D86</f>
        <v>0</v>
      </c>
      <c r="CG8" s="150">
        <f>BW8-BX8-BY8-BZ8-CA8-CB8-CC8-CD8-CE8-CF8</f>
        <v>0</v>
      </c>
      <c r="CH8" s="149">
        <f>'01'!E39</f>
        <v>5</v>
      </c>
      <c r="CI8" s="149">
        <f>'ANEXA 40 a '!E48</f>
        <v>0</v>
      </c>
      <c r="CJ8" s="149">
        <f>'ANEXA 40 a '!E53</f>
        <v>0</v>
      </c>
      <c r="CK8" s="149">
        <f>'ANEXA 40 a '!E65</f>
        <v>5</v>
      </c>
      <c r="CL8" s="149">
        <f>'ANEXA 40 a '!E68</f>
        <v>0</v>
      </c>
      <c r="CM8" s="149">
        <f>'ANEXA 40 a '!E69</f>
        <v>0</v>
      </c>
      <c r="CN8" s="149">
        <f>'ANEXA 40 a '!E70</f>
        <v>0</v>
      </c>
      <c r="CO8" s="149">
        <f>'ANEXA 40 a '!E84</f>
        <v>0</v>
      </c>
      <c r="CP8" s="149">
        <f>'ANEXA 40 a '!E85</f>
        <v>0</v>
      </c>
      <c r="CQ8" s="149">
        <f>'ANEXA 40 a '!E86</f>
        <v>0</v>
      </c>
      <c r="CR8" s="150">
        <f>CH8-CI8-CJ8-CK8-CL8-CM8-CN8-CO8-CP8-CQ8</f>
        <v>0</v>
      </c>
      <c r="CS8" s="149">
        <f>'01'!D40</f>
        <v>0</v>
      </c>
      <c r="CT8" s="149">
        <f>'ANEXA 40 a '!D47</f>
        <v>0</v>
      </c>
      <c r="CU8" s="149">
        <f>'ANEXA 40 a '!D52</f>
        <v>0</v>
      </c>
      <c r="CV8" s="149">
        <f>'ANEXA 40 a '!D64</f>
        <v>0</v>
      </c>
      <c r="CW8" s="149">
        <f>'ANEXA 40 a '!D67</f>
        <v>0</v>
      </c>
      <c r="CX8" s="149">
        <f>'ANEXA 40 a '!D83</f>
        <v>0</v>
      </c>
      <c r="CY8" s="150">
        <f>CS8-CT8-CU8-CV8-CW8-CX8</f>
        <v>0</v>
      </c>
      <c r="CZ8" s="149">
        <f>'01'!E40</f>
        <v>0</v>
      </c>
      <c r="DA8" s="149">
        <f>'ANEXA 40 a '!E47</f>
        <v>0</v>
      </c>
      <c r="DB8" s="149">
        <f>'ANEXA 40 a '!E52</f>
        <v>0</v>
      </c>
      <c r="DC8" s="149">
        <f>'ANEXA 40 a '!E64</f>
        <v>0</v>
      </c>
      <c r="DD8" s="149">
        <f>'ANEXA 40 a '!E67</f>
        <v>0</v>
      </c>
      <c r="DE8" s="149">
        <f>'ANEXA 40 a '!E83</f>
        <v>0</v>
      </c>
      <c r="DF8" s="150">
        <f>CZ8-DA8-DB8-DC8-DD8-DE8</f>
        <v>0</v>
      </c>
      <c r="DG8" s="149">
        <f>'01'!D51</f>
        <v>0</v>
      </c>
      <c r="DH8" s="149">
        <f>'ANEXA 40 a '!D392</f>
        <v>0</v>
      </c>
      <c r="DI8" s="150">
        <f>DG8-DH8</f>
        <v>0</v>
      </c>
      <c r="DJ8" s="149">
        <f>'01'!E51</f>
        <v>0</v>
      </c>
      <c r="DK8" s="149">
        <f>'ANEXA 40 a '!E392</f>
        <v>0</v>
      </c>
      <c r="DL8" s="150">
        <f>DJ8-DK8</f>
        <v>0</v>
      </c>
      <c r="DM8" s="149">
        <f>'01'!D58</f>
        <v>94390</v>
      </c>
      <c r="DN8" s="149">
        <f>'ANEXA 40 a '!D400</f>
        <v>94390</v>
      </c>
      <c r="DO8" s="150">
        <f>DM8-DN8</f>
        <v>0</v>
      </c>
      <c r="DP8" s="149">
        <f>'01'!E58</f>
        <v>0</v>
      </c>
      <c r="DQ8" s="149">
        <f>'ANEXA 40 a '!E400</f>
        <v>0</v>
      </c>
      <c r="DR8" s="152">
        <f>DP8-DQ8</f>
        <v>0</v>
      </c>
      <c r="DS8" s="149">
        <f>'01'!D63</f>
        <v>0</v>
      </c>
      <c r="DT8" s="149">
        <f>'ANEXA 40 a '!D419</f>
        <v>0</v>
      </c>
      <c r="DU8" s="149">
        <f>'ANEXA 40 a '!D420</f>
        <v>0</v>
      </c>
      <c r="DV8" s="149">
        <f>'ANEXA 40 a '!D421</f>
        <v>0</v>
      </c>
      <c r="DW8" s="150">
        <f>DS8-DT8-DU8-DV8</f>
        <v>0</v>
      </c>
      <c r="DX8" s="149">
        <f>'01'!E63</f>
        <v>0</v>
      </c>
      <c r="DY8" s="149">
        <f>'ANEXA 40 a '!E419</f>
        <v>0</v>
      </c>
      <c r="DZ8" s="149">
        <f>'ANEXA 40 a '!E420</f>
        <v>0</v>
      </c>
      <c r="EA8" s="149">
        <f>'ANEXA 40 a '!E421</f>
        <v>0</v>
      </c>
      <c r="EB8" s="150">
        <f>DX8-DY8-DZ8-EA8</f>
        <v>0</v>
      </c>
      <c r="EC8" s="207">
        <f>'01'!D65</f>
        <v>0</v>
      </c>
      <c r="ED8" s="151">
        <f>'ANEXA 40 a '!D426</f>
        <v>0</v>
      </c>
      <c r="EE8" s="152">
        <f>EC8-ED8</f>
        <v>0</v>
      </c>
      <c r="EF8" s="207">
        <f>'01'!E65</f>
        <v>0</v>
      </c>
      <c r="EG8" s="151">
        <f>'ANEXA 40 a '!E426</f>
        <v>0</v>
      </c>
      <c r="EH8" s="153">
        <f>EG8-EF8</f>
        <v>0</v>
      </c>
      <c r="EI8" s="149">
        <f>'01'!D66</f>
        <v>0</v>
      </c>
      <c r="EJ8" s="149">
        <f>'01'!D67</f>
        <v>0</v>
      </c>
      <c r="EK8" s="149">
        <f>'ANEXA 40 a '!D321+'ANEXA 40 a '!D349</f>
        <v>0</v>
      </c>
      <c r="EL8" s="149">
        <f>'ANEXA 40 a '!D354+'ANEXA 40 a '!D359</f>
        <v>0</v>
      </c>
      <c r="EM8" s="150">
        <f>EI8+EJ8-EK8-EL8</f>
        <v>0</v>
      </c>
      <c r="EN8" s="151">
        <f>'01'!E66</f>
        <v>0</v>
      </c>
      <c r="EO8" s="151">
        <f>'01'!E67</f>
        <v>0</v>
      </c>
      <c r="EP8" s="151">
        <f>'ANEXA 40 a '!E321+'ANEXA 40 a '!E349</f>
        <v>0</v>
      </c>
      <c r="EQ8" s="151">
        <f>'ANEXA 40 a '!E354+'ANEXA 40 a '!E359</f>
        <v>0</v>
      </c>
      <c r="ER8" s="152">
        <f>EN8+EO8-EP8-EQ8</f>
        <v>0</v>
      </c>
      <c r="ES8" s="151">
        <f>'01'!D68</f>
        <v>0</v>
      </c>
      <c r="ET8" s="151">
        <f>'ANEXA 40 a '!D411</f>
        <v>0</v>
      </c>
      <c r="EU8" s="152">
        <f>ES8-ET8</f>
        <v>0</v>
      </c>
      <c r="EV8" s="151">
        <f>'01'!E68</f>
        <v>0</v>
      </c>
      <c r="EW8" s="151">
        <f>'ANEXA 40 a '!E411</f>
        <v>0</v>
      </c>
      <c r="EX8" s="152">
        <f>EV8-EW8</f>
        <v>0</v>
      </c>
      <c r="EY8" s="151">
        <f>'01'!D69</f>
        <v>325410</v>
      </c>
      <c r="EZ8" s="151">
        <f>'ANEXA 40 a '!D412</f>
        <v>325410</v>
      </c>
      <c r="FA8" s="152">
        <f>EY8-EZ8</f>
        <v>0</v>
      </c>
      <c r="FB8" s="151">
        <f>'01'!E69</f>
        <v>311295</v>
      </c>
      <c r="FC8" s="151">
        <f>'ANEXA 40 a '!E412</f>
        <v>311295</v>
      </c>
      <c r="FD8" s="152">
        <f>FB8-FC8</f>
        <v>0</v>
      </c>
      <c r="FE8" s="151">
        <f>'01'!D52</f>
        <v>0</v>
      </c>
      <c r="FF8" s="151">
        <f>'ANEXA 40 a '!D331+'ANEXA 40 a '!D379</f>
        <v>0</v>
      </c>
      <c r="FG8" s="151">
        <f>'ANEXA 40 a '!D385+'ANEXA 40 a '!D380</f>
        <v>0</v>
      </c>
      <c r="FH8" s="152">
        <f>FE8-FF8-FG8</f>
        <v>0</v>
      </c>
      <c r="FI8" s="151">
        <f>'01'!E52</f>
        <v>0</v>
      </c>
      <c r="FJ8" s="151">
        <f>'ANEXA 40 a '!E331+'ANEXA 40 a '!E379</f>
        <v>0</v>
      </c>
      <c r="FK8" s="151">
        <f>'ANEXA 40 a '!E380+'ANEXA 40 a '!E385</f>
        <v>0</v>
      </c>
      <c r="FL8" s="152">
        <f>FI8-(FJ8+FK8)</f>
        <v>0</v>
      </c>
      <c r="FM8" s="151">
        <f>'01'!D53</f>
        <v>0</v>
      </c>
      <c r="FN8" s="151">
        <f>'ANEXA 40 a '!D432</f>
        <v>0</v>
      </c>
      <c r="FO8" s="152">
        <f>FM8-FN8</f>
        <v>0</v>
      </c>
      <c r="FP8" s="151">
        <f>'01'!E53</f>
        <v>0</v>
      </c>
      <c r="FQ8" s="151">
        <f>'ANEXA 40 a '!E432</f>
        <v>0</v>
      </c>
      <c r="FR8" s="152">
        <f>FP8-FQ8</f>
        <v>0</v>
      </c>
      <c r="FS8" s="151">
        <f>'01'!D72</f>
        <v>0</v>
      </c>
      <c r="FT8" s="151">
        <f>'ANEXA 40 a '!D435</f>
        <v>0</v>
      </c>
      <c r="FU8" s="152">
        <f>FS8-FT8</f>
        <v>0</v>
      </c>
      <c r="FV8" s="151">
        <f>'01'!E72</f>
        <v>0</v>
      </c>
      <c r="FW8" s="151">
        <f>'ANEXA 40 a '!E435</f>
        <v>0</v>
      </c>
      <c r="FX8" s="152">
        <f>FV8-FW8</f>
        <v>0</v>
      </c>
      <c r="FY8" s="153">
        <f>'01'!D82</f>
        <v>-255832706</v>
      </c>
      <c r="FZ8" s="153">
        <f>'01'!D75</f>
        <v>-255832706</v>
      </c>
      <c r="GA8" s="152">
        <f>FY8-FZ8</f>
        <v>0</v>
      </c>
      <c r="GB8" s="153">
        <f>'01'!E82</f>
        <v>-65075609</v>
      </c>
      <c r="GC8" s="153">
        <f>'01'!E75</f>
        <v>-65075609</v>
      </c>
      <c r="GD8" s="154">
        <f>GB8-GC8</f>
        <v>0</v>
      </c>
    </row>
    <row r="9" spans="123:126" ht="12.75">
      <c r="DS9" s="156"/>
      <c r="DT9" s="156"/>
      <c r="DU9" s="156"/>
      <c r="DV9" s="156"/>
    </row>
    <row r="12" spans="49:186" ht="12.75">
      <c r="AW12" s="157"/>
      <c r="AX12" s="157"/>
      <c r="AY12" s="157"/>
      <c r="AZ12" s="157"/>
      <c r="BA12" s="157"/>
      <c r="BB12" s="157"/>
      <c r="DR12" s="157"/>
      <c r="EC12" s="157"/>
      <c r="ED12" s="157"/>
      <c r="EE12" s="157"/>
      <c r="EF12" s="157"/>
      <c r="EG12" s="157"/>
      <c r="EH12" s="157"/>
      <c r="EK12" s="158"/>
      <c r="EL12" s="158"/>
      <c r="EM12" s="158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GA12" s="157"/>
      <c r="GD12" s="157"/>
    </row>
    <row r="13" spans="49:186" ht="12.75">
      <c r="AW13" s="157"/>
      <c r="AX13" s="157"/>
      <c r="AY13" s="157"/>
      <c r="AZ13" s="157"/>
      <c r="BA13" s="157"/>
      <c r="BB13" s="157"/>
      <c r="DR13" s="157"/>
      <c r="EC13" s="157"/>
      <c r="ED13" s="157"/>
      <c r="EE13" s="157"/>
      <c r="EF13" s="157"/>
      <c r="EG13" s="157"/>
      <c r="EH13" s="157"/>
      <c r="EK13" s="158"/>
      <c r="EL13" s="158"/>
      <c r="EM13" s="158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GA13" s="157"/>
      <c r="GD13" s="157"/>
    </row>
    <row r="14" spans="49:186" ht="12.75">
      <c r="AW14" s="157"/>
      <c r="AX14" s="157"/>
      <c r="AY14" s="157"/>
      <c r="AZ14" s="157"/>
      <c r="BA14" s="157"/>
      <c r="BB14" s="157"/>
      <c r="DR14" s="157"/>
      <c r="EC14" s="157"/>
      <c r="ED14" s="157"/>
      <c r="EE14" s="157"/>
      <c r="EF14" s="157"/>
      <c r="EG14" s="157"/>
      <c r="EH14" s="157"/>
      <c r="EK14" s="158"/>
      <c r="EL14" s="158"/>
      <c r="EM14" s="158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GA14" s="157"/>
      <c r="GD14" s="157"/>
    </row>
    <row r="15" spans="68:152" ht="12.75">
      <c r="BP15" s="156"/>
      <c r="EV15" s="139"/>
    </row>
    <row r="16" spans="68:134" ht="12.75">
      <c r="BP16" s="156"/>
      <c r="ED16" s="139"/>
    </row>
    <row r="18" ht="12.75">
      <c r="EO18" s="139"/>
    </row>
    <row r="19" ht="12.75">
      <c r="EO19" s="139"/>
    </row>
    <row r="21" ht="12.75">
      <c r="CH21" s="156"/>
    </row>
    <row r="32" spans="49:186" s="155" customFormat="1" ht="12.75">
      <c r="AW32" s="138"/>
      <c r="AX32" s="138"/>
      <c r="AY32" s="138"/>
      <c r="AZ32" s="138"/>
      <c r="BA32" s="138"/>
      <c r="BB32" s="138"/>
      <c r="CP32" s="156"/>
      <c r="DR32" s="138"/>
      <c r="EC32" s="138"/>
      <c r="ED32" s="138"/>
      <c r="EE32" s="138"/>
      <c r="EF32" s="138"/>
      <c r="EG32" s="138"/>
      <c r="EH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</row>
    <row r="36" spans="34:186" s="155" customFormat="1" ht="12.75">
      <c r="AH36" s="156"/>
      <c r="AW36" s="138"/>
      <c r="AX36" s="138"/>
      <c r="AY36" s="138"/>
      <c r="AZ36" s="138"/>
      <c r="BA36" s="138"/>
      <c r="BB36" s="138"/>
      <c r="DR36" s="138"/>
      <c r="EC36" s="138"/>
      <c r="ED36" s="138"/>
      <c r="EE36" s="138"/>
      <c r="EF36" s="138"/>
      <c r="EG36" s="138"/>
      <c r="EH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8:IQ36"/>
  <sheetViews>
    <sheetView zoomScalePageLayoutView="0" workbookViewId="0" topLeftCell="A1">
      <selection activeCell="A10" sqref="A10"/>
    </sheetView>
  </sheetViews>
  <sheetFormatPr defaultColWidth="10.7109375" defaultRowHeight="12.75"/>
  <cols>
    <col min="1" max="1" width="15.7109375" style="138" customWidth="1"/>
    <col min="2" max="2" width="16.421875" style="138" customWidth="1"/>
    <col min="3" max="3" width="12.28125" style="138" customWidth="1"/>
    <col min="4" max="4" width="14.421875" style="138" customWidth="1"/>
    <col min="5" max="5" width="11.57421875" style="138" customWidth="1"/>
    <col min="6" max="6" width="12.28125" style="138" customWidth="1"/>
    <col min="7" max="8" width="12.421875" style="138" customWidth="1"/>
    <col min="9" max="9" width="14.421875" style="138" bestFit="1" customWidth="1"/>
    <col min="10" max="10" width="10.00390625" style="138" customWidth="1"/>
    <col min="11" max="11" width="13.7109375" style="138" bestFit="1" customWidth="1"/>
    <col min="12" max="12" width="10.7109375" style="138" hidden="1" customWidth="1"/>
    <col min="13" max="13" width="12.57421875" style="138" hidden="1" customWidth="1"/>
    <col min="14" max="14" width="9.7109375" style="138" hidden="1" customWidth="1"/>
    <col min="15" max="15" width="12.57421875" style="138" hidden="1" customWidth="1"/>
    <col min="16" max="16" width="11.7109375" style="138" customWidth="1"/>
    <col min="17" max="17" width="10.00390625" style="138" customWidth="1"/>
    <col min="18" max="18" width="11.28125" style="138" customWidth="1"/>
    <col min="19" max="19" width="12.7109375" style="138" customWidth="1"/>
    <col min="20" max="20" width="13.421875" style="138" customWidth="1"/>
    <col min="21" max="21" width="10.28125" style="138" customWidth="1"/>
    <col min="22" max="22" width="13.421875" style="138" customWidth="1"/>
    <col min="23" max="23" width="12.57421875" style="138" customWidth="1"/>
    <col min="24" max="24" width="9.7109375" style="138" customWidth="1"/>
    <col min="25" max="25" width="10.421875" style="138" customWidth="1"/>
    <col min="26" max="26" width="9.28125" style="138" bestFit="1" customWidth="1"/>
    <col min="27" max="27" width="11.28125" style="138" customWidth="1"/>
    <col min="28" max="28" width="11.421875" style="138" customWidth="1"/>
    <col min="29" max="29" width="9.28125" style="138" bestFit="1" customWidth="1"/>
    <col min="30" max="30" width="11.7109375" style="138" customWidth="1"/>
    <col min="31" max="31" width="11.28125" style="138" customWidth="1"/>
    <col min="32" max="32" width="9.28125" style="138" customWidth="1"/>
    <col min="33" max="33" width="12.7109375" style="138" customWidth="1"/>
    <col min="34" max="34" width="11.57421875" style="138" customWidth="1"/>
    <col min="35" max="35" width="10.00390625" style="138" customWidth="1"/>
    <col min="36" max="38" width="14.421875" style="138" bestFit="1" customWidth="1"/>
    <col min="39" max="39" width="14.00390625" style="138" customWidth="1"/>
    <col min="40" max="40" width="10.7109375" style="138" customWidth="1"/>
    <col min="41" max="41" width="11.7109375" style="138" customWidth="1"/>
    <col min="42" max="42" width="13.28125" style="138" customWidth="1"/>
    <col min="43" max="43" width="9.7109375" style="138" customWidth="1"/>
    <col min="44" max="44" width="9.28125" style="138" customWidth="1"/>
    <col min="45" max="45" width="12.8515625" style="138" customWidth="1"/>
    <col min="46" max="47" width="9.28125" style="138" customWidth="1"/>
    <col min="48" max="48" width="13.7109375" style="138" customWidth="1"/>
    <col min="49" max="49" width="9.28125" style="138" customWidth="1"/>
    <col min="50" max="50" width="10.57421875" style="138" customWidth="1"/>
    <col min="51" max="51" width="10.421875" style="138" customWidth="1"/>
    <col min="52" max="52" width="9.28125" style="138" customWidth="1"/>
    <col min="53" max="53" width="10.7109375" style="138" customWidth="1"/>
    <col min="54" max="54" width="10.421875" style="138" customWidth="1"/>
    <col min="55" max="55" width="9.28125" style="138" bestFit="1" customWidth="1"/>
    <col min="56" max="56" width="10.57421875" style="138" customWidth="1"/>
    <col min="57" max="57" width="11.140625" style="138" customWidth="1"/>
    <col min="58" max="58" width="9.28125" style="138" bestFit="1" customWidth="1"/>
    <col min="59" max="59" width="10.57421875" style="138" customWidth="1"/>
    <col min="60" max="60" width="9.7109375" style="138" customWidth="1"/>
    <col min="61" max="61" width="9.28125" style="138" hidden="1" customWidth="1"/>
    <col min="62" max="62" width="10.00390625" style="138" hidden="1" customWidth="1"/>
    <col min="63" max="140" width="9.28125" style="138" hidden="1" customWidth="1"/>
    <col min="141" max="145" width="0" style="138" hidden="1" customWidth="1"/>
    <col min="146" max="146" width="9.28125" style="138" hidden="1" customWidth="1"/>
    <col min="147" max="158" width="0" style="138" hidden="1" customWidth="1"/>
    <col min="159" max="159" width="9.28125" style="138" customWidth="1"/>
    <col min="160" max="160" width="10.421875" style="138" customWidth="1"/>
    <col min="161" max="161" width="10.7109375" style="138" customWidth="1"/>
    <col min="162" max="162" width="9.28125" style="138" customWidth="1"/>
    <col min="163" max="163" width="11.7109375" style="138" customWidth="1"/>
    <col min="164" max="164" width="12.00390625" style="138" customWidth="1"/>
    <col min="165" max="165" width="0" style="138" hidden="1" customWidth="1"/>
    <col min="166" max="166" width="13.28125" style="138" hidden="1" customWidth="1"/>
    <col min="167" max="167" width="9.57421875" style="138" hidden="1" customWidth="1"/>
    <col min="168" max="168" width="10.421875" style="138" customWidth="1"/>
    <col min="169" max="169" width="10.00390625" style="138" customWidth="1"/>
    <col min="170" max="170" width="10.28125" style="138" customWidth="1"/>
    <col min="171" max="171" width="9.28125" style="138" customWidth="1"/>
    <col min="172" max="172" width="10.28125" style="138" customWidth="1"/>
    <col min="173" max="173" width="12.140625" style="138" customWidth="1"/>
    <col min="174" max="174" width="11.28125" style="138" customWidth="1"/>
    <col min="175" max="175" width="10.7109375" style="138" customWidth="1"/>
    <col min="176" max="176" width="11.7109375" style="138" customWidth="1"/>
    <col min="177" max="177" width="11.7109375" style="138" hidden="1" customWidth="1"/>
    <col min="178" max="178" width="10.7109375" style="138" hidden="1" customWidth="1"/>
    <col min="179" max="180" width="11.7109375" style="138" hidden="1" customWidth="1"/>
    <col min="181" max="181" width="10.7109375" style="138" hidden="1" customWidth="1"/>
    <col min="182" max="183" width="11.7109375" style="138" hidden="1" customWidth="1"/>
    <col min="184" max="184" width="10.7109375" style="138" hidden="1" customWidth="1"/>
    <col min="185" max="186" width="11.7109375" style="138" hidden="1" customWidth="1"/>
    <col min="187" max="187" width="10.7109375" style="138" hidden="1" customWidth="1"/>
    <col min="188" max="189" width="11.7109375" style="138" hidden="1" customWidth="1"/>
    <col min="190" max="190" width="11.140625" style="138" hidden="1" customWidth="1"/>
    <col min="191" max="192" width="11.7109375" style="138" hidden="1" customWidth="1"/>
    <col min="193" max="193" width="10.7109375" style="138" hidden="1" customWidth="1"/>
    <col min="194" max="195" width="11.7109375" style="138" hidden="1" customWidth="1"/>
    <col min="196" max="196" width="10.7109375" style="138" hidden="1" customWidth="1"/>
    <col min="197" max="198" width="11.7109375" style="138" hidden="1" customWidth="1"/>
    <col min="199" max="199" width="10.7109375" style="138" hidden="1" customWidth="1"/>
    <col min="200" max="201" width="11.7109375" style="138" hidden="1" customWidth="1"/>
    <col min="202" max="202" width="10.7109375" style="138" hidden="1" customWidth="1"/>
    <col min="203" max="204" width="11.7109375" style="138" hidden="1" customWidth="1"/>
    <col min="205" max="205" width="10.7109375" style="138" hidden="1" customWidth="1"/>
    <col min="206" max="207" width="11.7109375" style="138" hidden="1" customWidth="1"/>
    <col min="208" max="208" width="10.7109375" style="138" hidden="1" customWidth="1"/>
    <col min="209" max="210" width="11.7109375" style="138" hidden="1" customWidth="1"/>
    <col min="211" max="211" width="10.7109375" style="138" hidden="1" customWidth="1"/>
    <col min="212" max="213" width="11.7109375" style="138" hidden="1" customWidth="1"/>
    <col min="214" max="16384" width="10.7109375" style="138" customWidth="1"/>
  </cols>
  <sheetData>
    <row r="5" ht="13.5" customHeight="1"/>
    <row r="8" spans="1:213" ht="51">
      <c r="A8" s="146" t="s">
        <v>973</v>
      </c>
      <c r="B8" s="146" t="s">
        <v>974</v>
      </c>
      <c r="C8" s="143" t="s">
        <v>847</v>
      </c>
      <c r="D8" s="146" t="s">
        <v>975</v>
      </c>
      <c r="E8" s="146" t="s">
        <v>976</v>
      </c>
      <c r="F8" s="143" t="s">
        <v>847</v>
      </c>
      <c r="G8" s="146" t="s">
        <v>1097</v>
      </c>
      <c r="H8" s="146" t="s">
        <v>976</v>
      </c>
      <c r="I8" s="146" t="s">
        <v>978</v>
      </c>
      <c r="J8" s="146" t="s">
        <v>1099</v>
      </c>
      <c r="K8" s="143" t="s">
        <v>847</v>
      </c>
      <c r="L8" s="146" t="s">
        <v>977</v>
      </c>
      <c r="M8" s="146" t="s">
        <v>978</v>
      </c>
      <c r="N8" s="146" t="s">
        <v>979</v>
      </c>
      <c r="O8" s="143" t="s">
        <v>847</v>
      </c>
      <c r="P8" s="146" t="s">
        <v>980</v>
      </c>
      <c r="Q8" s="146" t="s">
        <v>981</v>
      </c>
      <c r="R8" s="146" t="s">
        <v>982</v>
      </c>
      <c r="S8" s="146" t="s">
        <v>983</v>
      </c>
      <c r="T8" s="146" t="s">
        <v>984</v>
      </c>
      <c r="U8" s="146" t="s">
        <v>985</v>
      </c>
      <c r="V8" s="143" t="s">
        <v>847</v>
      </c>
      <c r="W8" s="146" t="s">
        <v>986</v>
      </c>
      <c r="X8" s="146" t="s">
        <v>987</v>
      </c>
      <c r="Y8" s="146" t="s">
        <v>988</v>
      </c>
      <c r="Z8" s="146" t="s">
        <v>989</v>
      </c>
      <c r="AA8" s="146" t="s">
        <v>990</v>
      </c>
      <c r="AB8" s="146" t="s">
        <v>991</v>
      </c>
      <c r="AC8" s="143" t="s">
        <v>847</v>
      </c>
      <c r="AD8" s="146" t="s">
        <v>992</v>
      </c>
      <c r="AE8" s="146" t="s">
        <v>993</v>
      </c>
      <c r="AF8" s="143" t="s">
        <v>847</v>
      </c>
      <c r="AG8" s="146" t="s">
        <v>995</v>
      </c>
      <c r="AH8" s="146" t="s">
        <v>994</v>
      </c>
      <c r="AI8" s="143" t="s">
        <v>847</v>
      </c>
      <c r="AJ8" s="146" t="s">
        <v>996</v>
      </c>
      <c r="AK8" s="146" t="s">
        <v>1057</v>
      </c>
      <c r="AL8" s="143" t="s">
        <v>847</v>
      </c>
      <c r="AM8" s="146" t="s">
        <v>997</v>
      </c>
      <c r="AN8" s="146" t="s">
        <v>998</v>
      </c>
      <c r="AO8" s="146" t="s">
        <v>999</v>
      </c>
      <c r="AP8" s="146" t="s">
        <v>1058</v>
      </c>
      <c r="AQ8" s="143" t="s">
        <v>847</v>
      </c>
      <c r="AR8" s="146" t="s">
        <v>1000</v>
      </c>
      <c r="AS8" s="146" t="s">
        <v>1001</v>
      </c>
      <c r="AT8" s="143" t="s">
        <v>847</v>
      </c>
      <c r="AU8" s="146" t="s">
        <v>1002</v>
      </c>
      <c r="AV8" s="146" t="s">
        <v>1003</v>
      </c>
      <c r="AW8" s="143" t="s">
        <v>847</v>
      </c>
      <c r="AX8" s="146" t="s">
        <v>1004</v>
      </c>
      <c r="AY8" s="146" t="s">
        <v>1005</v>
      </c>
      <c r="AZ8" s="143" t="s">
        <v>847</v>
      </c>
      <c r="BA8" s="146" t="s">
        <v>1006</v>
      </c>
      <c r="BB8" s="146" t="s">
        <v>1007</v>
      </c>
      <c r="BC8" s="143" t="s">
        <v>847</v>
      </c>
      <c r="BD8" s="146" t="s">
        <v>1008</v>
      </c>
      <c r="BE8" s="146" t="s">
        <v>1009</v>
      </c>
      <c r="BF8" s="143" t="s">
        <v>847</v>
      </c>
      <c r="BG8" s="146" t="s">
        <v>1010</v>
      </c>
      <c r="BH8" s="146" t="s">
        <v>1011</v>
      </c>
      <c r="BI8" s="211" t="s">
        <v>847</v>
      </c>
      <c r="BJ8" s="144" t="s">
        <v>1012</v>
      </c>
      <c r="BK8" s="144" t="s">
        <v>1013</v>
      </c>
      <c r="BL8" s="211" t="s">
        <v>847</v>
      </c>
      <c r="BM8" s="144" t="s">
        <v>1014</v>
      </c>
      <c r="BN8" s="144" t="s">
        <v>1015</v>
      </c>
      <c r="BO8" s="211" t="s">
        <v>847</v>
      </c>
      <c r="BP8" s="144" t="s">
        <v>1016</v>
      </c>
      <c r="BQ8" s="144" t="s">
        <v>1017</v>
      </c>
      <c r="BR8" s="211" t="s">
        <v>847</v>
      </c>
      <c r="BS8" s="144" t="s">
        <v>1018</v>
      </c>
      <c r="BT8" s="144" t="s">
        <v>1019</v>
      </c>
      <c r="BU8" s="211" t="s">
        <v>847</v>
      </c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43" t="s">
        <v>847</v>
      </c>
      <c r="FD8" s="146" t="s">
        <v>1012</v>
      </c>
      <c r="FE8" s="146" t="s">
        <v>1020</v>
      </c>
      <c r="FF8" s="143" t="s">
        <v>847</v>
      </c>
      <c r="FG8" s="146" t="s">
        <v>1014</v>
      </c>
      <c r="FH8" s="146" t="s">
        <v>1021</v>
      </c>
      <c r="FI8" s="211" t="s">
        <v>847</v>
      </c>
      <c r="FJ8" s="144" t="s">
        <v>1016</v>
      </c>
      <c r="FK8" s="212" t="s">
        <v>1017</v>
      </c>
      <c r="FL8" s="143" t="s">
        <v>847</v>
      </c>
      <c r="FM8" s="146" t="s">
        <v>1016</v>
      </c>
      <c r="FN8" s="146" t="s">
        <v>1022</v>
      </c>
      <c r="FO8" s="143" t="s">
        <v>847</v>
      </c>
      <c r="FP8" s="146" t="s">
        <v>1018</v>
      </c>
      <c r="FQ8" s="146" t="s">
        <v>1023</v>
      </c>
      <c r="FR8" s="143" t="s">
        <v>847</v>
      </c>
      <c r="FS8" s="146" t="s">
        <v>1024</v>
      </c>
      <c r="FT8" s="146" t="s">
        <v>1059</v>
      </c>
      <c r="FU8" s="143" t="s">
        <v>847</v>
      </c>
      <c r="FV8" s="233" t="s">
        <v>1073</v>
      </c>
      <c r="FW8" s="233" t="s">
        <v>1074</v>
      </c>
      <c r="FX8" s="143" t="s">
        <v>847</v>
      </c>
      <c r="FY8" s="233" t="s">
        <v>1075</v>
      </c>
      <c r="FZ8" s="233" t="s">
        <v>1076</v>
      </c>
      <c r="GA8" s="143" t="s">
        <v>847</v>
      </c>
      <c r="GB8" s="233" t="s">
        <v>1077</v>
      </c>
      <c r="GC8" s="233" t="s">
        <v>1078</v>
      </c>
      <c r="GD8" s="143" t="s">
        <v>847</v>
      </c>
      <c r="GE8" s="233" t="s">
        <v>1079</v>
      </c>
      <c r="GF8" s="233" t="s">
        <v>1091</v>
      </c>
      <c r="GG8" s="143" t="s">
        <v>847</v>
      </c>
      <c r="GH8" s="233" t="s">
        <v>1080</v>
      </c>
      <c r="GI8" s="233" t="s">
        <v>1081</v>
      </c>
      <c r="GJ8" s="143" t="s">
        <v>847</v>
      </c>
      <c r="GK8" s="233" t="s">
        <v>1083</v>
      </c>
      <c r="GL8" s="233" t="s">
        <v>1092</v>
      </c>
      <c r="GM8" s="143" t="s">
        <v>847</v>
      </c>
      <c r="GN8" s="233" t="s">
        <v>1084</v>
      </c>
      <c r="GO8" s="233" t="s">
        <v>1096</v>
      </c>
      <c r="GP8" s="143" t="s">
        <v>847</v>
      </c>
      <c r="GQ8" s="233" t="s">
        <v>1085</v>
      </c>
      <c r="GR8" s="233" t="s">
        <v>1093</v>
      </c>
      <c r="GS8" s="143" t="s">
        <v>847</v>
      </c>
      <c r="GT8" s="233" t="s">
        <v>1086</v>
      </c>
      <c r="GU8" s="233" t="s">
        <v>1087</v>
      </c>
      <c r="GV8" s="143" t="s">
        <v>847</v>
      </c>
      <c r="GW8" s="233" t="s">
        <v>1082</v>
      </c>
      <c r="GX8" s="233" t="s">
        <v>1094</v>
      </c>
      <c r="GY8" s="143" t="s">
        <v>847</v>
      </c>
      <c r="GZ8" s="233" t="s">
        <v>1088</v>
      </c>
      <c r="HA8" s="233" t="s">
        <v>1089</v>
      </c>
      <c r="HB8" s="143" t="s">
        <v>847</v>
      </c>
      <c r="HC8" s="233" t="s">
        <v>1090</v>
      </c>
      <c r="HD8" s="233" t="s">
        <v>1095</v>
      </c>
      <c r="HE8" s="143" t="s">
        <v>847</v>
      </c>
    </row>
    <row r="9" spans="1:213" ht="18.75" customHeight="1">
      <c r="A9" s="146">
        <v>1</v>
      </c>
      <c r="B9" s="146">
        <f aca="true" t="shared" si="0" ref="B9:BN9">A9+1</f>
        <v>2</v>
      </c>
      <c r="C9" s="143">
        <f t="shared" si="0"/>
        <v>3</v>
      </c>
      <c r="D9" s="146">
        <f t="shared" si="0"/>
        <v>4</v>
      </c>
      <c r="E9" s="146">
        <f t="shared" si="0"/>
        <v>5</v>
      </c>
      <c r="F9" s="143">
        <f t="shared" si="0"/>
        <v>6</v>
      </c>
      <c r="G9" s="146">
        <f t="shared" si="0"/>
        <v>7</v>
      </c>
      <c r="H9" s="146"/>
      <c r="I9" s="146">
        <f>G9+1</f>
        <v>8</v>
      </c>
      <c r="J9" s="146">
        <f t="shared" si="0"/>
        <v>9</v>
      </c>
      <c r="K9" s="143">
        <f t="shared" si="0"/>
        <v>10</v>
      </c>
      <c r="L9" s="146">
        <f t="shared" si="0"/>
        <v>11</v>
      </c>
      <c r="M9" s="146">
        <f t="shared" si="0"/>
        <v>12</v>
      </c>
      <c r="N9" s="146">
        <f t="shared" si="0"/>
        <v>13</v>
      </c>
      <c r="O9" s="143">
        <f t="shared" si="0"/>
        <v>14</v>
      </c>
      <c r="P9" s="146">
        <f>O9+1</f>
        <v>15</v>
      </c>
      <c r="Q9" s="146">
        <f t="shared" si="0"/>
        <v>16</v>
      </c>
      <c r="R9" s="146">
        <f t="shared" si="0"/>
        <v>17</v>
      </c>
      <c r="S9" s="146">
        <f t="shared" si="0"/>
        <v>18</v>
      </c>
      <c r="T9" s="146">
        <f t="shared" si="0"/>
        <v>19</v>
      </c>
      <c r="U9" s="146">
        <f t="shared" si="0"/>
        <v>20</v>
      </c>
      <c r="V9" s="143">
        <f t="shared" si="0"/>
        <v>21</v>
      </c>
      <c r="W9" s="146">
        <f t="shared" si="0"/>
        <v>22</v>
      </c>
      <c r="X9" s="146">
        <f t="shared" si="0"/>
        <v>23</v>
      </c>
      <c r="Y9" s="146">
        <f t="shared" si="0"/>
        <v>24</v>
      </c>
      <c r="Z9" s="146">
        <f t="shared" si="0"/>
        <v>25</v>
      </c>
      <c r="AA9" s="146">
        <f t="shared" si="0"/>
        <v>26</v>
      </c>
      <c r="AB9" s="146">
        <f t="shared" si="0"/>
        <v>27</v>
      </c>
      <c r="AC9" s="143">
        <f t="shared" si="0"/>
        <v>28</v>
      </c>
      <c r="AD9" s="146">
        <f t="shared" si="0"/>
        <v>29</v>
      </c>
      <c r="AE9" s="146">
        <f t="shared" si="0"/>
        <v>30</v>
      </c>
      <c r="AF9" s="143">
        <f t="shared" si="0"/>
        <v>31</v>
      </c>
      <c r="AG9" s="146">
        <f>AH9+1</f>
        <v>33</v>
      </c>
      <c r="AH9" s="146">
        <f>AF9+1</f>
        <v>32</v>
      </c>
      <c r="AI9" s="143">
        <f>AG9+1</f>
        <v>34</v>
      </c>
      <c r="AJ9" s="146">
        <f t="shared" si="0"/>
        <v>35</v>
      </c>
      <c r="AK9" s="146">
        <f t="shared" si="0"/>
        <v>36</v>
      </c>
      <c r="AL9" s="143">
        <f t="shared" si="0"/>
        <v>37</v>
      </c>
      <c r="AM9" s="146">
        <f t="shared" si="0"/>
        <v>38</v>
      </c>
      <c r="AN9" s="146">
        <f t="shared" si="0"/>
        <v>39</v>
      </c>
      <c r="AO9" s="146">
        <f t="shared" si="0"/>
        <v>40</v>
      </c>
      <c r="AP9" s="146">
        <f t="shared" si="0"/>
        <v>41</v>
      </c>
      <c r="AQ9" s="143">
        <f t="shared" si="0"/>
        <v>42</v>
      </c>
      <c r="AR9" s="146">
        <f t="shared" si="0"/>
        <v>43</v>
      </c>
      <c r="AS9" s="146">
        <f t="shared" si="0"/>
        <v>44</v>
      </c>
      <c r="AT9" s="143">
        <f t="shared" si="0"/>
        <v>45</v>
      </c>
      <c r="AU9" s="146">
        <f t="shared" si="0"/>
        <v>46</v>
      </c>
      <c r="AV9" s="146">
        <f t="shared" si="0"/>
        <v>47</v>
      </c>
      <c r="AW9" s="143">
        <f t="shared" si="0"/>
        <v>48</v>
      </c>
      <c r="AX9" s="146">
        <f t="shared" si="0"/>
        <v>49</v>
      </c>
      <c r="AY9" s="146">
        <f t="shared" si="0"/>
        <v>50</v>
      </c>
      <c r="AZ9" s="143">
        <f t="shared" si="0"/>
        <v>51</v>
      </c>
      <c r="BA9" s="146">
        <f t="shared" si="0"/>
        <v>52</v>
      </c>
      <c r="BB9" s="146">
        <f t="shared" si="0"/>
        <v>53</v>
      </c>
      <c r="BC9" s="143">
        <f t="shared" si="0"/>
        <v>54</v>
      </c>
      <c r="BD9" s="146">
        <f t="shared" si="0"/>
        <v>55</v>
      </c>
      <c r="BE9" s="146">
        <f t="shared" si="0"/>
        <v>56</v>
      </c>
      <c r="BF9" s="143">
        <f t="shared" si="0"/>
        <v>57</v>
      </c>
      <c r="BG9" s="146">
        <f t="shared" si="0"/>
        <v>58</v>
      </c>
      <c r="BH9" s="146">
        <f t="shared" si="0"/>
        <v>59</v>
      </c>
      <c r="BI9" s="144">
        <f t="shared" si="0"/>
        <v>60</v>
      </c>
      <c r="BJ9" s="144">
        <f t="shared" si="0"/>
        <v>61</v>
      </c>
      <c r="BK9" s="144">
        <f t="shared" si="0"/>
        <v>62</v>
      </c>
      <c r="BL9" s="144">
        <f t="shared" si="0"/>
        <v>63</v>
      </c>
      <c r="BM9" s="144">
        <f t="shared" si="0"/>
        <v>64</v>
      </c>
      <c r="BN9" s="144">
        <f t="shared" si="0"/>
        <v>65</v>
      </c>
      <c r="BO9" s="144">
        <f aca="true" t="shared" si="1" ref="BO9:DZ9">BN9+1</f>
        <v>66</v>
      </c>
      <c r="BP9" s="144">
        <f t="shared" si="1"/>
        <v>67</v>
      </c>
      <c r="BQ9" s="144">
        <f t="shared" si="1"/>
        <v>68</v>
      </c>
      <c r="BR9" s="144">
        <f t="shared" si="1"/>
        <v>69</v>
      </c>
      <c r="BS9" s="144">
        <f t="shared" si="1"/>
        <v>70</v>
      </c>
      <c r="BT9" s="144">
        <f t="shared" si="1"/>
        <v>71</v>
      </c>
      <c r="BU9" s="144">
        <f t="shared" si="1"/>
        <v>72</v>
      </c>
      <c r="BV9" s="144">
        <f t="shared" si="1"/>
        <v>73</v>
      </c>
      <c r="BW9" s="144">
        <f t="shared" si="1"/>
        <v>74</v>
      </c>
      <c r="BX9" s="144">
        <f t="shared" si="1"/>
        <v>75</v>
      </c>
      <c r="BY9" s="144">
        <f t="shared" si="1"/>
        <v>76</v>
      </c>
      <c r="BZ9" s="144">
        <f t="shared" si="1"/>
        <v>77</v>
      </c>
      <c r="CA9" s="144">
        <f t="shared" si="1"/>
        <v>78</v>
      </c>
      <c r="CB9" s="144">
        <f t="shared" si="1"/>
        <v>79</v>
      </c>
      <c r="CC9" s="144">
        <f t="shared" si="1"/>
        <v>80</v>
      </c>
      <c r="CD9" s="144">
        <f t="shared" si="1"/>
        <v>81</v>
      </c>
      <c r="CE9" s="144">
        <f t="shared" si="1"/>
        <v>82</v>
      </c>
      <c r="CF9" s="144">
        <f t="shared" si="1"/>
        <v>83</v>
      </c>
      <c r="CG9" s="144">
        <f t="shared" si="1"/>
        <v>84</v>
      </c>
      <c r="CH9" s="144">
        <f t="shared" si="1"/>
        <v>85</v>
      </c>
      <c r="CI9" s="144">
        <f t="shared" si="1"/>
        <v>86</v>
      </c>
      <c r="CJ9" s="144">
        <f t="shared" si="1"/>
        <v>87</v>
      </c>
      <c r="CK9" s="144">
        <f t="shared" si="1"/>
        <v>88</v>
      </c>
      <c r="CL9" s="144">
        <f t="shared" si="1"/>
        <v>89</v>
      </c>
      <c r="CM9" s="144">
        <f t="shared" si="1"/>
        <v>90</v>
      </c>
      <c r="CN9" s="144">
        <f t="shared" si="1"/>
        <v>91</v>
      </c>
      <c r="CO9" s="144">
        <f t="shared" si="1"/>
        <v>92</v>
      </c>
      <c r="CP9" s="144">
        <f t="shared" si="1"/>
        <v>93</v>
      </c>
      <c r="CQ9" s="144">
        <f t="shared" si="1"/>
        <v>94</v>
      </c>
      <c r="CR9" s="144">
        <f t="shared" si="1"/>
        <v>95</v>
      </c>
      <c r="CS9" s="144">
        <f t="shared" si="1"/>
        <v>96</v>
      </c>
      <c r="CT9" s="144">
        <f t="shared" si="1"/>
        <v>97</v>
      </c>
      <c r="CU9" s="144">
        <f t="shared" si="1"/>
        <v>98</v>
      </c>
      <c r="CV9" s="144">
        <f t="shared" si="1"/>
        <v>99</v>
      </c>
      <c r="CW9" s="144">
        <f t="shared" si="1"/>
        <v>100</v>
      </c>
      <c r="CX9" s="144">
        <f t="shared" si="1"/>
        <v>101</v>
      </c>
      <c r="CY9" s="144">
        <f t="shared" si="1"/>
        <v>102</v>
      </c>
      <c r="CZ9" s="144">
        <f t="shared" si="1"/>
        <v>103</v>
      </c>
      <c r="DA9" s="144">
        <f t="shared" si="1"/>
        <v>104</v>
      </c>
      <c r="DB9" s="144">
        <f t="shared" si="1"/>
        <v>105</v>
      </c>
      <c r="DC9" s="144">
        <f t="shared" si="1"/>
        <v>106</v>
      </c>
      <c r="DD9" s="144">
        <f t="shared" si="1"/>
        <v>107</v>
      </c>
      <c r="DE9" s="144">
        <f t="shared" si="1"/>
        <v>108</v>
      </c>
      <c r="DF9" s="144">
        <f t="shared" si="1"/>
        <v>109</v>
      </c>
      <c r="DG9" s="144">
        <f t="shared" si="1"/>
        <v>110</v>
      </c>
      <c r="DH9" s="144">
        <f t="shared" si="1"/>
        <v>111</v>
      </c>
      <c r="DI9" s="144">
        <f t="shared" si="1"/>
        <v>112</v>
      </c>
      <c r="DJ9" s="144">
        <f t="shared" si="1"/>
        <v>113</v>
      </c>
      <c r="DK9" s="144">
        <f t="shared" si="1"/>
        <v>114</v>
      </c>
      <c r="DL9" s="144">
        <f t="shared" si="1"/>
        <v>115</v>
      </c>
      <c r="DM9" s="144">
        <f t="shared" si="1"/>
        <v>116</v>
      </c>
      <c r="DN9" s="144">
        <f t="shared" si="1"/>
        <v>117</v>
      </c>
      <c r="DO9" s="144">
        <f t="shared" si="1"/>
        <v>118</v>
      </c>
      <c r="DP9" s="144">
        <f t="shared" si="1"/>
        <v>119</v>
      </c>
      <c r="DQ9" s="144">
        <f t="shared" si="1"/>
        <v>120</v>
      </c>
      <c r="DR9" s="144">
        <f t="shared" si="1"/>
        <v>121</v>
      </c>
      <c r="DS9" s="144">
        <f t="shared" si="1"/>
        <v>122</v>
      </c>
      <c r="DT9" s="144">
        <f t="shared" si="1"/>
        <v>123</v>
      </c>
      <c r="DU9" s="144">
        <f t="shared" si="1"/>
        <v>124</v>
      </c>
      <c r="DV9" s="144">
        <f t="shared" si="1"/>
        <v>125</v>
      </c>
      <c r="DW9" s="144">
        <f t="shared" si="1"/>
        <v>126</v>
      </c>
      <c r="DX9" s="144">
        <f t="shared" si="1"/>
        <v>127</v>
      </c>
      <c r="DY9" s="144">
        <f t="shared" si="1"/>
        <v>128</v>
      </c>
      <c r="DZ9" s="144">
        <f t="shared" si="1"/>
        <v>129</v>
      </c>
      <c r="EA9" s="144">
        <f aca="true" t="shared" si="2" ref="EA9:FR9">DZ9+1</f>
        <v>130</v>
      </c>
      <c r="EB9" s="144">
        <f t="shared" si="2"/>
        <v>131</v>
      </c>
      <c r="EC9" s="144">
        <f t="shared" si="2"/>
        <v>132</v>
      </c>
      <c r="ED9" s="144">
        <f t="shared" si="2"/>
        <v>133</v>
      </c>
      <c r="EE9" s="144">
        <f t="shared" si="2"/>
        <v>134</v>
      </c>
      <c r="EF9" s="144">
        <f t="shared" si="2"/>
        <v>135</v>
      </c>
      <c r="EG9" s="144">
        <f t="shared" si="2"/>
        <v>136</v>
      </c>
      <c r="EH9" s="144">
        <f t="shared" si="2"/>
        <v>137</v>
      </c>
      <c r="EI9" s="144">
        <f t="shared" si="2"/>
        <v>138</v>
      </c>
      <c r="EJ9" s="144">
        <f t="shared" si="2"/>
        <v>139</v>
      </c>
      <c r="EK9" s="144">
        <f t="shared" si="2"/>
        <v>140</v>
      </c>
      <c r="EL9" s="144">
        <f t="shared" si="2"/>
        <v>141</v>
      </c>
      <c r="EM9" s="144">
        <f t="shared" si="2"/>
        <v>142</v>
      </c>
      <c r="EN9" s="144">
        <f t="shared" si="2"/>
        <v>143</v>
      </c>
      <c r="EO9" s="144">
        <f t="shared" si="2"/>
        <v>144</v>
      </c>
      <c r="EP9" s="144">
        <f t="shared" si="2"/>
        <v>145</v>
      </c>
      <c r="EQ9" s="144">
        <f t="shared" si="2"/>
        <v>146</v>
      </c>
      <c r="ER9" s="144">
        <f t="shared" si="2"/>
        <v>147</v>
      </c>
      <c r="ES9" s="144">
        <f t="shared" si="2"/>
        <v>148</v>
      </c>
      <c r="ET9" s="144">
        <f t="shared" si="2"/>
        <v>149</v>
      </c>
      <c r="EU9" s="144">
        <f t="shared" si="2"/>
        <v>150</v>
      </c>
      <c r="EV9" s="144">
        <f t="shared" si="2"/>
        <v>151</v>
      </c>
      <c r="EW9" s="144">
        <f t="shared" si="2"/>
        <v>152</v>
      </c>
      <c r="EX9" s="144">
        <f t="shared" si="2"/>
        <v>153</v>
      </c>
      <c r="EY9" s="144">
        <f t="shared" si="2"/>
        <v>154</v>
      </c>
      <c r="EZ9" s="144">
        <f t="shared" si="2"/>
        <v>155</v>
      </c>
      <c r="FA9" s="144">
        <f t="shared" si="2"/>
        <v>156</v>
      </c>
      <c r="FB9" s="144">
        <f t="shared" si="2"/>
        <v>157</v>
      </c>
      <c r="FC9" s="143">
        <f t="shared" si="2"/>
        <v>158</v>
      </c>
      <c r="FD9" s="146">
        <f t="shared" si="2"/>
        <v>159</v>
      </c>
      <c r="FE9" s="146">
        <f t="shared" si="2"/>
        <v>160</v>
      </c>
      <c r="FF9" s="143">
        <f t="shared" si="2"/>
        <v>161</v>
      </c>
      <c r="FG9" s="146">
        <f t="shared" si="2"/>
        <v>162</v>
      </c>
      <c r="FH9" s="146">
        <f t="shared" si="2"/>
        <v>163</v>
      </c>
      <c r="FI9" s="144">
        <f t="shared" si="2"/>
        <v>164</v>
      </c>
      <c r="FJ9" s="144">
        <f t="shared" si="2"/>
        <v>165</v>
      </c>
      <c r="FK9" s="144">
        <f t="shared" si="2"/>
        <v>166</v>
      </c>
      <c r="FL9" s="143">
        <f>FK9+1</f>
        <v>167</v>
      </c>
      <c r="FM9" s="146">
        <f t="shared" si="2"/>
        <v>168</v>
      </c>
      <c r="FN9" s="146">
        <f t="shared" si="2"/>
        <v>169</v>
      </c>
      <c r="FO9" s="143">
        <f t="shared" si="2"/>
        <v>170</v>
      </c>
      <c r="FP9" s="146">
        <f t="shared" si="2"/>
        <v>171</v>
      </c>
      <c r="FQ9" s="146">
        <f t="shared" si="2"/>
        <v>172</v>
      </c>
      <c r="FR9" s="143">
        <f t="shared" si="2"/>
        <v>173</v>
      </c>
      <c r="FS9" s="144">
        <f aca="true" t="shared" si="3" ref="FS9:HE9">FR9+1</f>
        <v>174</v>
      </c>
      <c r="FT9" s="144">
        <f t="shared" si="3"/>
        <v>175</v>
      </c>
      <c r="FU9" s="143">
        <f t="shared" si="3"/>
        <v>176</v>
      </c>
      <c r="FV9" s="233">
        <f t="shared" si="3"/>
        <v>177</v>
      </c>
      <c r="FW9" s="233">
        <f t="shared" si="3"/>
        <v>178</v>
      </c>
      <c r="FX9" s="143">
        <f t="shared" si="3"/>
        <v>179</v>
      </c>
      <c r="FY9" s="233">
        <f t="shared" si="3"/>
        <v>180</v>
      </c>
      <c r="FZ9" s="233">
        <f t="shared" si="3"/>
        <v>181</v>
      </c>
      <c r="GA9" s="143">
        <f t="shared" si="3"/>
        <v>182</v>
      </c>
      <c r="GB9" s="233">
        <f t="shared" si="3"/>
        <v>183</v>
      </c>
      <c r="GC9" s="233">
        <f t="shared" si="3"/>
        <v>184</v>
      </c>
      <c r="GD9" s="143">
        <f t="shared" si="3"/>
        <v>185</v>
      </c>
      <c r="GE9" s="233">
        <f t="shared" si="3"/>
        <v>186</v>
      </c>
      <c r="GF9" s="233">
        <f t="shared" si="3"/>
        <v>187</v>
      </c>
      <c r="GG9" s="143">
        <f t="shared" si="3"/>
        <v>188</v>
      </c>
      <c r="GH9" s="233">
        <f t="shared" si="3"/>
        <v>189</v>
      </c>
      <c r="GI9" s="233">
        <f t="shared" si="3"/>
        <v>190</v>
      </c>
      <c r="GJ9" s="143">
        <f t="shared" si="3"/>
        <v>191</v>
      </c>
      <c r="GK9" s="233">
        <f t="shared" si="3"/>
        <v>192</v>
      </c>
      <c r="GL9" s="233">
        <f t="shared" si="3"/>
        <v>193</v>
      </c>
      <c r="GM9" s="143">
        <f t="shared" si="3"/>
        <v>194</v>
      </c>
      <c r="GN9" s="233">
        <f t="shared" si="3"/>
        <v>195</v>
      </c>
      <c r="GO9" s="233">
        <f t="shared" si="3"/>
        <v>196</v>
      </c>
      <c r="GP9" s="143">
        <f t="shared" si="3"/>
        <v>197</v>
      </c>
      <c r="GQ9" s="233">
        <f t="shared" si="3"/>
        <v>198</v>
      </c>
      <c r="GR9" s="233">
        <f t="shared" si="3"/>
        <v>199</v>
      </c>
      <c r="GS9" s="143">
        <f t="shared" si="3"/>
        <v>200</v>
      </c>
      <c r="GT9" s="233">
        <f t="shared" si="3"/>
        <v>201</v>
      </c>
      <c r="GU9" s="233">
        <f t="shared" si="3"/>
        <v>202</v>
      </c>
      <c r="GV9" s="143">
        <f t="shared" si="3"/>
        <v>203</v>
      </c>
      <c r="GW9" s="233">
        <f t="shared" si="3"/>
        <v>204</v>
      </c>
      <c r="GX9" s="233">
        <f t="shared" si="3"/>
        <v>205</v>
      </c>
      <c r="GY9" s="143">
        <f t="shared" si="3"/>
        <v>206</v>
      </c>
      <c r="GZ9" s="233">
        <f t="shared" si="3"/>
        <v>207</v>
      </c>
      <c r="HA9" s="233">
        <f t="shared" si="3"/>
        <v>208</v>
      </c>
      <c r="HB9" s="143">
        <f t="shared" si="3"/>
        <v>209</v>
      </c>
      <c r="HC9" s="233">
        <f t="shared" si="3"/>
        <v>210</v>
      </c>
      <c r="HD9" s="233">
        <f t="shared" si="3"/>
        <v>211</v>
      </c>
      <c r="HE9" s="143">
        <f t="shared" si="3"/>
        <v>212</v>
      </c>
    </row>
    <row r="10" spans="1:213" ht="22.5" customHeight="1">
      <c r="A10" s="161">
        <f>'03'!E21</f>
        <v>0</v>
      </c>
      <c r="B10" s="161">
        <f>'ANEXA 40 a '!D17</f>
        <v>0</v>
      </c>
      <c r="C10" s="162">
        <f>A10-B10</f>
        <v>0</v>
      </c>
      <c r="D10" s="161">
        <f>'03'!E25</f>
        <v>0</v>
      </c>
      <c r="E10" s="161">
        <f>'ANEXA 40 a '!E17</f>
        <v>0</v>
      </c>
      <c r="F10" s="162">
        <f>D10-E10</f>
        <v>0</v>
      </c>
      <c r="G10" s="161">
        <f>'03'!D25-'03'!F25</f>
        <v>0</v>
      </c>
      <c r="H10" s="161">
        <f>'ANEXA 40 a '!E17</f>
        <v>0</v>
      </c>
      <c r="I10" s="161">
        <f>'ANEXA 40 a '!E18</f>
        <v>-64762738</v>
      </c>
      <c r="J10" s="161">
        <f>'ANEXA 40 a '!E35</f>
        <v>0</v>
      </c>
      <c r="K10" s="162">
        <f>G10-(H10+I10+J10)</f>
        <v>64762738</v>
      </c>
      <c r="L10" s="161">
        <f>'[1]03'!F27</f>
        <v>0</v>
      </c>
      <c r="M10" s="161">
        <f>'[1]ANEXA 40 a '!E18</f>
        <v>-10005402947</v>
      </c>
      <c r="N10" s="161" t="e">
        <f>'[1]ANEXA 40 a '!E24</f>
        <v>#REF!</v>
      </c>
      <c r="O10" s="162" t="e">
        <f>L10-(M10+N10)</f>
        <v>#REF!</v>
      </c>
      <c r="P10" s="161">
        <f>'04'!D24</f>
        <v>0</v>
      </c>
      <c r="Q10" s="161">
        <f>'ANEXA 40 a '!D46</f>
        <v>0</v>
      </c>
      <c r="R10" s="161">
        <f>'ANEXA 40 a '!D51</f>
        <v>0</v>
      </c>
      <c r="S10" s="161">
        <f>'ANEXA 40 a '!D63</f>
        <v>0</v>
      </c>
      <c r="T10" s="161">
        <f>'ANEXA 40 a '!D66+'ANEXA 40 a '!D69+'ANEXA 40 a '!D70</f>
        <v>0</v>
      </c>
      <c r="U10" s="161">
        <f>'ANEXA 40 a '!D82+'ANEXA 40 a '!D86</f>
        <v>0</v>
      </c>
      <c r="V10" s="162">
        <f>P10-(Q10+R10+S10+T10+U10)</f>
        <v>0</v>
      </c>
      <c r="W10" s="161">
        <f>'04'!D27</f>
        <v>5</v>
      </c>
      <c r="X10" s="161">
        <f>'ANEXA 40 a '!E46</f>
        <v>0</v>
      </c>
      <c r="Y10" s="161">
        <f>'ANEXA 40 a '!E51</f>
        <v>0</v>
      </c>
      <c r="Z10" s="161">
        <f>'ANEXA 40 a '!E63</f>
        <v>5</v>
      </c>
      <c r="AA10" s="161">
        <f>'ANEXA 40 a '!E66+'ANEXA 40 a '!E69+'ANEXA 40 a '!E70</f>
        <v>0</v>
      </c>
      <c r="AB10" s="161">
        <f>'ANEXA 40 a '!E82+'ANEXA 40 a '!E86</f>
        <v>0</v>
      </c>
      <c r="AC10" s="162">
        <f>W10-(X10+Y10+Z10+AA10+AB10)</f>
        <v>0</v>
      </c>
      <c r="AD10" s="161">
        <f>'04'!E24</f>
        <v>0</v>
      </c>
      <c r="AE10" s="161">
        <f>'ANEXA 40 a '!D62</f>
        <v>0</v>
      </c>
      <c r="AF10" s="162">
        <f>AD10-AE10</f>
        <v>0</v>
      </c>
      <c r="AG10" s="161">
        <f>'04'!E27</f>
        <v>0</v>
      </c>
      <c r="AH10" s="161">
        <f>'ANEXA 40 a '!E62</f>
        <v>0</v>
      </c>
      <c r="AI10" s="162">
        <f>AH10-AG10</f>
        <v>0</v>
      </c>
      <c r="AJ10" s="161">
        <f>'03'!F25</f>
        <v>-64762738</v>
      </c>
      <c r="AK10" s="161">
        <f>'CONT EXEC - CHELT'!H8</f>
        <v>64762738</v>
      </c>
      <c r="AL10" s="162">
        <f>AJ10+AK10</f>
        <v>0</v>
      </c>
      <c r="AM10" s="161">
        <f>'02'!F24</f>
        <v>64679788</v>
      </c>
      <c r="AN10" s="161">
        <f>'02'!F29</f>
        <v>0</v>
      </c>
      <c r="AO10" s="161">
        <f>'02'!F37</f>
        <v>0</v>
      </c>
      <c r="AP10" s="161">
        <f>'CONT EXEC - CHELT'!J8</f>
        <v>64679788</v>
      </c>
      <c r="AQ10" s="162">
        <f>(AM10+AN10+AO10)-AP10</f>
        <v>0</v>
      </c>
      <c r="AR10" s="161">
        <f>'ANEXA 29'!D14</f>
        <v>0</v>
      </c>
      <c r="AS10" s="161">
        <f>'ANEXA 40 a '!D69+'ANEXA 40 a '!D70+'ANEXA 40 a '!D86</f>
        <v>0</v>
      </c>
      <c r="AT10" s="163">
        <f>AR10-AS10</f>
        <v>0</v>
      </c>
      <c r="AU10" s="161">
        <f>'ANEXA 29'!E14</f>
        <v>0</v>
      </c>
      <c r="AV10" s="161">
        <f>'ANEXA 40 a '!E69+'ANEXA 40 a '!E70+'ANEXA 40 a '!E86</f>
        <v>0</v>
      </c>
      <c r="AW10" s="163">
        <f>AU10-AV10</f>
        <v>0</v>
      </c>
      <c r="AX10" s="161">
        <f>'ANEXA 29'!D17</f>
        <v>0</v>
      </c>
      <c r="AY10" s="161">
        <f>'ANEXA 40 a '!D79</f>
        <v>0</v>
      </c>
      <c r="AZ10" s="163">
        <f>AX10-AY10</f>
        <v>0</v>
      </c>
      <c r="BA10" s="161">
        <f>'ANEXA 29'!E17</f>
        <v>0</v>
      </c>
      <c r="BB10" s="161">
        <f>'ANEXA 40 a '!E79</f>
        <v>0</v>
      </c>
      <c r="BC10" s="163">
        <f>BA10-BB10</f>
        <v>0</v>
      </c>
      <c r="BD10" s="161">
        <f>'ANEXA 29'!D20</f>
        <v>0</v>
      </c>
      <c r="BE10" s="161">
        <f>'ANEXA 40 a '!D82</f>
        <v>0</v>
      </c>
      <c r="BF10" s="163">
        <f>BD10-BE10</f>
        <v>0</v>
      </c>
      <c r="BG10" s="161">
        <f>'ANEXA 29'!F20</f>
        <v>0</v>
      </c>
      <c r="BH10" s="161">
        <f>'ANEXA 40 a '!E82</f>
        <v>0</v>
      </c>
      <c r="BI10" s="164">
        <f>BG10-BH10</f>
        <v>0</v>
      </c>
      <c r="BJ10" s="159">
        <f>'[2]ANEXA 29'!E22</f>
        <v>0</v>
      </c>
      <c r="BK10" s="159"/>
      <c r="BL10" s="164">
        <f>BJ10-BK10</f>
        <v>0</v>
      </c>
      <c r="BM10" s="159">
        <f>'[2]ANEXA 29'!F22</f>
        <v>0</v>
      </c>
      <c r="BN10" s="159"/>
      <c r="BO10" s="164">
        <f>BM10-BN10</f>
        <v>0</v>
      </c>
      <c r="BP10" s="159">
        <f>'[2]ANEXA 29'!E25</f>
        <v>0</v>
      </c>
      <c r="BQ10" s="159">
        <f>'[2]ANEXA 40 c'!E36</f>
        <v>0</v>
      </c>
      <c r="BR10" s="164">
        <f>BP10-BQ10</f>
        <v>0</v>
      </c>
      <c r="BS10" s="159">
        <f>'[2]ANEXA 29'!F25</f>
        <v>0</v>
      </c>
      <c r="BT10" s="159">
        <f>'[2]ANEXA 40 c'!F36</f>
        <v>0</v>
      </c>
      <c r="BU10" s="164">
        <f>BS10-BT10</f>
        <v>0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63">
        <f>BG10-BH10</f>
        <v>0</v>
      </c>
      <c r="FD10" s="161">
        <f>'ANEXA 29'!D23</f>
        <v>0</v>
      </c>
      <c r="FE10" s="161">
        <f>'ANEXA 40 a '!D85</f>
        <v>0</v>
      </c>
      <c r="FF10" s="163">
        <f>FD10-FE10</f>
        <v>0</v>
      </c>
      <c r="FG10" s="161">
        <f>'ANEXA 29'!E23</f>
        <v>0</v>
      </c>
      <c r="FH10" s="161">
        <f>'ANEXA 40 a '!E85</f>
        <v>0</v>
      </c>
      <c r="FI10" s="164">
        <f>FG10-FH10</f>
        <v>0</v>
      </c>
      <c r="FJ10" s="159">
        <f>'[2]ANEXA 29'!CY25</f>
        <v>0</v>
      </c>
      <c r="FK10" s="159">
        <f>'[2]ANEXA 40 c'!CY36</f>
        <v>0</v>
      </c>
      <c r="FL10" s="163">
        <f>FJ10-FK10</f>
        <v>0</v>
      </c>
      <c r="FM10" s="161">
        <f>'ANEXA 29'!D26</f>
        <v>0</v>
      </c>
      <c r="FN10" s="161">
        <f>'ANEXA 40 a '!D59</f>
        <v>0</v>
      </c>
      <c r="FO10" s="163">
        <f>FM10-FN10</f>
        <v>0</v>
      </c>
      <c r="FP10" s="161">
        <f>'ANEXA 29'!E26</f>
        <v>5</v>
      </c>
      <c r="FQ10" s="161">
        <f>'ANEXA 40 a '!E59</f>
        <v>5</v>
      </c>
      <c r="FR10" s="163">
        <f>FP10-FQ10</f>
        <v>0</v>
      </c>
      <c r="FS10" s="161">
        <f>'03'!F25</f>
        <v>-64762738</v>
      </c>
      <c r="FT10" s="161">
        <f>'CONT EXEC - CHELT'!H8</f>
        <v>64762738</v>
      </c>
      <c r="FU10" s="163">
        <f>FS10+FT10</f>
        <v>0</v>
      </c>
      <c r="FV10" s="234">
        <f>'01'!D77</f>
        <v>0</v>
      </c>
      <c r="FW10" s="234" t="e">
        <f>#REF!+#REF!+#REF!+#REF!+#REF!+#REF!+#REF!+#REF!+#REF!+#REF!+#REF!+#REF!+#REF!</f>
        <v>#REF!</v>
      </c>
      <c r="FX10" s="163" t="e">
        <f>FV10-FW10</f>
        <v>#REF!</v>
      </c>
      <c r="FY10" s="234">
        <f>'01'!E77</f>
        <v>0</v>
      </c>
      <c r="FZ10" s="234" t="e">
        <f>#REF!+#REF!+#REF!+#REF!+#REF!+#REF!+#REF!+#REF!+#REF!+#REF!+#REF!+#REF!+#REF!</f>
        <v>#REF!</v>
      </c>
      <c r="GA10" s="163" t="e">
        <f>FY10-FZ10</f>
        <v>#REF!</v>
      </c>
      <c r="GB10" s="234">
        <f>'01'!D78</f>
        <v>0</v>
      </c>
      <c r="GC10" s="234" t="e">
        <f>#REF!</f>
        <v>#REF!</v>
      </c>
      <c r="GD10" s="163" t="e">
        <f>GB10-GC10</f>
        <v>#REF!</v>
      </c>
      <c r="GE10" s="234">
        <f>'01'!E78</f>
        <v>0</v>
      </c>
      <c r="GF10" s="234" t="e">
        <f>#REF!</f>
        <v>#REF!</v>
      </c>
      <c r="GG10" s="163" t="e">
        <f>GE10-GF10</f>
        <v>#REF!</v>
      </c>
      <c r="GH10" s="234">
        <f>'01'!D79</f>
        <v>185719</v>
      </c>
      <c r="GI10" s="234" t="e">
        <f>#REF!</f>
        <v>#REF!</v>
      </c>
      <c r="GJ10" s="163" t="e">
        <f>GH10-GI10</f>
        <v>#REF!</v>
      </c>
      <c r="GK10" s="234">
        <f>'01'!E79</f>
        <v>395821</v>
      </c>
      <c r="GL10" s="234" t="e">
        <f>#REF!</f>
        <v>#REF!</v>
      </c>
      <c r="GM10" s="163" t="e">
        <f>GK10-GL10</f>
        <v>#REF!</v>
      </c>
      <c r="GN10" s="234">
        <f>'01'!D80</f>
        <v>0</v>
      </c>
      <c r="GO10" s="234" t="e">
        <f>#REF!</f>
        <v>#REF!</v>
      </c>
      <c r="GP10" s="163" t="e">
        <f>GN10-GO10</f>
        <v>#REF!</v>
      </c>
      <c r="GQ10" s="234">
        <f>'01'!E80</f>
        <v>0</v>
      </c>
      <c r="GR10" s="234" t="e">
        <f>#REF!</f>
        <v>#REF!</v>
      </c>
      <c r="GS10" s="163" t="e">
        <f>GQ10-GR10</f>
        <v>#REF!</v>
      </c>
      <c r="GT10" s="234">
        <f>'01'!D81</f>
        <v>255646987</v>
      </c>
      <c r="GU10" s="234" t="e">
        <f>#REF!</f>
        <v>#REF!</v>
      </c>
      <c r="GV10" s="163" t="e">
        <f>GT10-GU10</f>
        <v>#REF!</v>
      </c>
      <c r="GW10" s="234">
        <f>'01'!E81</f>
        <v>64679788</v>
      </c>
      <c r="GX10" s="234" t="e">
        <f>#REF!</f>
        <v>#REF!</v>
      </c>
      <c r="GY10" s="163" t="e">
        <f>GW10-GX10</f>
        <v>#REF!</v>
      </c>
      <c r="GZ10" s="234">
        <f>'01'!D82</f>
        <v>-255832706</v>
      </c>
      <c r="HA10" s="234" t="e">
        <f>#REF!</f>
        <v>#REF!</v>
      </c>
      <c r="HB10" s="163" t="e">
        <f>GZ10-HA10</f>
        <v>#REF!</v>
      </c>
      <c r="HC10" s="234">
        <f>'01'!E82</f>
        <v>-65075609</v>
      </c>
      <c r="HD10" s="234" t="e">
        <f>#REF!</f>
        <v>#REF!</v>
      </c>
      <c r="HE10" s="163" t="e">
        <f>HC10-HD10</f>
        <v>#REF!</v>
      </c>
    </row>
    <row r="11" spans="23:28" ht="12.75">
      <c r="W11" s="139"/>
      <c r="X11" s="139"/>
      <c r="Y11" s="139"/>
      <c r="Z11" s="139"/>
      <c r="AA11" s="139"/>
      <c r="AB11" s="139"/>
    </row>
    <row r="12" spans="162:213" ht="12.75"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</row>
    <row r="13" spans="1:251" s="155" customFormat="1" ht="12" customHeight="1" hidden="1">
      <c r="A13" s="688" t="s">
        <v>1025</v>
      </c>
      <c r="B13" s="684" t="s">
        <v>1026</v>
      </c>
      <c r="C13" s="686" t="s">
        <v>847</v>
      </c>
      <c r="D13" s="688" t="s">
        <v>1027</v>
      </c>
      <c r="E13" s="684" t="s">
        <v>1028</v>
      </c>
      <c r="F13" s="686" t="s">
        <v>847</v>
      </c>
      <c r="G13" s="688" t="s">
        <v>1029</v>
      </c>
      <c r="H13" s="165"/>
      <c r="I13" s="684" t="s">
        <v>1030</v>
      </c>
      <c r="J13" s="686" t="s">
        <v>847</v>
      </c>
      <c r="K13" s="688" t="s">
        <v>1031</v>
      </c>
      <c r="L13" s="684" t="s">
        <v>1032</v>
      </c>
      <c r="M13" s="686" t="s">
        <v>847</v>
      </c>
      <c r="N13" s="688" t="s">
        <v>1033</v>
      </c>
      <c r="O13" s="684" t="s">
        <v>1034</v>
      </c>
      <c r="P13" s="686" t="s">
        <v>847</v>
      </c>
      <c r="Q13" s="688" t="s">
        <v>1035</v>
      </c>
      <c r="R13" s="684" t="s">
        <v>1036</v>
      </c>
      <c r="S13" s="690" t="s">
        <v>847</v>
      </c>
      <c r="T13" s="688" t="s">
        <v>1037</v>
      </c>
      <c r="U13" s="684" t="s">
        <v>1038</v>
      </c>
      <c r="V13" s="686" t="s">
        <v>847</v>
      </c>
      <c r="W13" s="688" t="s">
        <v>1039</v>
      </c>
      <c r="X13" s="692" t="s">
        <v>1040</v>
      </c>
      <c r="Y13" s="686" t="s">
        <v>847</v>
      </c>
      <c r="Z13" s="694" t="s">
        <v>1041</v>
      </c>
      <c r="AA13" s="684" t="s">
        <v>1042</v>
      </c>
      <c r="AB13" s="686" t="s">
        <v>847</v>
      </c>
      <c r="AC13" s="688" t="s">
        <v>1043</v>
      </c>
      <c r="AD13" s="684" t="s">
        <v>1044</v>
      </c>
      <c r="AE13" s="686" t="s">
        <v>847</v>
      </c>
      <c r="AF13" s="684" t="s">
        <v>1045</v>
      </c>
      <c r="AG13" s="697" t="s">
        <v>847</v>
      </c>
      <c r="AH13" s="684" t="s">
        <v>1046</v>
      </c>
      <c r="AI13" s="688" t="s">
        <v>1047</v>
      </c>
      <c r="AJ13" s="684" t="s">
        <v>1048</v>
      </c>
      <c r="AK13" s="686" t="s">
        <v>847</v>
      </c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699"/>
      <c r="DN13" s="696"/>
      <c r="DO13" s="696"/>
      <c r="DP13" s="699"/>
      <c r="DQ13" s="696"/>
      <c r="DR13" s="696"/>
      <c r="DS13" s="158"/>
      <c r="DT13" s="158"/>
      <c r="DU13" s="158"/>
      <c r="DV13" s="699"/>
      <c r="DW13" s="696"/>
      <c r="DX13" s="696"/>
      <c r="DY13" s="699"/>
      <c r="DZ13" s="696"/>
      <c r="EA13" s="696"/>
      <c r="EB13" s="699"/>
      <c r="EC13" s="696"/>
      <c r="ED13" s="696"/>
      <c r="EE13" s="699"/>
      <c r="EF13" s="696"/>
      <c r="EG13" s="696"/>
      <c r="EH13" s="699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</row>
    <row r="14" spans="1:251" s="155" customFormat="1" ht="26.25" customHeight="1" hidden="1">
      <c r="A14" s="689"/>
      <c r="B14" s="685"/>
      <c r="C14" s="687"/>
      <c r="D14" s="689"/>
      <c r="E14" s="685"/>
      <c r="F14" s="687"/>
      <c r="G14" s="689"/>
      <c r="H14" s="160"/>
      <c r="I14" s="685"/>
      <c r="J14" s="687"/>
      <c r="K14" s="689"/>
      <c r="L14" s="685"/>
      <c r="M14" s="687"/>
      <c r="N14" s="689"/>
      <c r="O14" s="685"/>
      <c r="P14" s="687"/>
      <c r="Q14" s="689"/>
      <c r="R14" s="685"/>
      <c r="S14" s="691"/>
      <c r="T14" s="689"/>
      <c r="U14" s="685"/>
      <c r="V14" s="687"/>
      <c r="W14" s="689"/>
      <c r="X14" s="693"/>
      <c r="Y14" s="687"/>
      <c r="Z14" s="695"/>
      <c r="AA14" s="685"/>
      <c r="AB14" s="687"/>
      <c r="AC14" s="689"/>
      <c r="AD14" s="685"/>
      <c r="AE14" s="687"/>
      <c r="AF14" s="685"/>
      <c r="AG14" s="698"/>
      <c r="AH14" s="685"/>
      <c r="AI14" s="689"/>
      <c r="AJ14" s="685"/>
      <c r="AK14" s="687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699"/>
      <c r="DN14" s="696"/>
      <c r="DO14" s="696"/>
      <c r="DP14" s="699"/>
      <c r="DQ14" s="696"/>
      <c r="DR14" s="696"/>
      <c r="DS14" s="158"/>
      <c r="DT14" s="158"/>
      <c r="DU14" s="158"/>
      <c r="DV14" s="699"/>
      <c r="DW14" s="696"/>
      <c r="DX14" s="696"/>
      <c r="DY14" s="699"/>
      <c r="DZ14" s="696"/>
      <c r="EA14" s="696"/>
      <c r="EB14" s="699"/>
      <c r="EC14" s="696"/>
      <c r="ED14" s="696"/>
      <c r="EE14" s="699"/>
      <c r="EF14" s="696"/>
      <c r="EG14" s="696"/>
      <c r="EH14" s="699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</row>
    <row r="15" spans="1:251" s="155" customFormat="1" ht="12.75" hidden="1">
      <c r="A15" s="144">
        <v>502</v>
      </c>
      <c r="B15" s="144">
        <f>A15+1</f>
        <v>503</v>
      </c>
      <c r="C15" s="144">
        <f aca="true" t="shared" si="4" ref="C15:Y15">B15+1</f>
        <v>504</v>
      </c>
      <c r="D15" s="144">
        <f t="shared" si="4"/>
        <v>505</v>
      </c>
      <c r="E15" s="144">
        <f t="shared" si="4"/>
        <v>506</v>
      </c>
      <c r="F15" s="144">
        <f t="shared" si="4"/>
        <v>507</v>
      </c>
      <c r="G15" s="144">
        <f t="shared" si="4"/>
        <v>508</v>
      </c>
      <c r="H15" s="144"/>
      <c r="I15" s="144">
        <f>G15+1</f>
        <v>509</v>
      </c>
      <c r="J15" s="144">
        <f t="shared" si="4"/>
        <v>510</v>
      </c>
      <c r="K15" s="144">
        <f t="shared" si="4"/>
        <v>511</v>
      </c>
      <c r="L15" s="144">
        <f t="shared" si="4"/>
        <v>512</v>
      </c>
      <c r="M15" s="144">
        <f t="shared" si="4"/>
        <v>513</v>
      </c>
      <c r="N15" s="144">
        <f t="shared" si="4"/>
        <v>514</v>
      </c>
      <c r="O15" s="144">
        <f t="shared" si="4"/>
        <v>515</v>
      </c>
      <c r="P15" s="144">
        <f>O15+1</f>
        <v>516</v>
      </c>
      <c r="Q15" s="144">
        <f t="shared" si="4"/>
        <v>517</v>
      </c>
      <c r="R15" s="144">
        <f t="shared" si="4"/>
        <v>518</v>
      </c>
      <c r="S15" s="168">
        <f t="shared" si="4"/>
        <v>519</v>
      </c>
      <c r="T15" s="144">
        <f t="shared" si="4"/>
        <v>520</v>
      </c>
      <c r="U15" s="144">
        <f t="shared" si="4"/>
        <v>521</v>
      </c>
      <c r="V15" s="143">
        <f t="shared" si="4"/>
        <v>522</v>
      </c>
      <c r="W15" s="144">
        <f t="shared" si="4"/>
        <v>523</v>
      </c>
      <c r="X15" s="168">
        <f t="shared" si="4"/>
        <v>524</v>
      </c>
      <c r="Y15" s="143">
        <f t="shared" si="4"/>
        <v>525</v>
      </c>
      <c r="Z15" s="167">
        <v>525</v>
      </c>
      <c r="AA15" s="144">
        <f aca="true" t="shared" si="5" ref="AA15:AK15">Z15+1</f>
        <v>526</v>
      </c>
      <c r="AB15" s="143">
        <f t="shared" si="5"/>
        <v>527</v>
      </c>
      <c r="AC15" s="144">
        <f t="shared" si="5"/>
        <v>528</v>
      </c>
      <c r="AD15" s="144">
        <f t="shared" si="5"/>
        <v>529</v>
      </c>
      <c r="AE15" s="143">
        <f t="shared" si="5"/>
        <v>530</v>
      </c>
      <c r="AF15" s="143">
        <f t="shared" si="5"/>
        <v>531</v>
      </c>
      <c r="AG15" s="143">
        <f>AH15+1</f>
        <v>533</v>
      </c>
      <c r="AH15" s="143">
        <f>AF15+1</f>
        <v>532</v>
      </c>
      <c r="AI15" s="143">
        <f>AG15+1</f>
        <v>534</v>
      </c>
      <c r="AJ15" s="143">
        <f t="shared" si="5"/>
        <v>535</v>
      </c>
      <c r="AK15" s="143">
        <f t="shared" si="5"/>
        <v>536</v>
      </c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</row>
    <row r="16" spans="1:251" s="155" customFormat="1" ht="13.5" hidden="1" thickBot="1">
      <c r="A16" s="169">
        <f>'[1]01'!D76</f>
        <v>0</v>
      </c>
      <c r="B16" s="169" t="e">
        <f>SUM('[1]ANEXA 34'!C12:'[1]ANEXA 34'!C27)</f>
        <v>#REF!</v>
      </c>
      <c r="C16" s="150" t="e">
        <f>A16-B16</f>
        <v>#REF!</v>
      </c>
      <c r="D16" s="169">
        <f>'[1]01'!E76</f>
        <v>0</v>
      </c>
      <c r="E16" s="169" t="e">
        <f>SUM('[1]ANEXA 34'!F12:'[1]ANEXA 34'!F27)</f>
        <v>#REF!</v>
      </c>
      <c r="F16" s="150" t="e">
        <f>D16-E16</f>
        <v>#REF!</v>
      </c>
      <c r="G16" s="169">
        <f>'[1]01'!D77</f>
        <v>5623836</v>
      </c>
      <c r="H16" s="169"/>
      <c r="I16" s="169" t="e">
        <f>'[1]ANEXA 34'!C28</f>
        <v>#REF!</v>
      </c>
      <c r="J16" s="150" t="e">
        <f>G16-I16</f>
        <v>#REF!</v>
      </c>
      <c r="K16" s="169">
        <f>'[1]01'!E77</f>
        <v>0</v>
      </c>
      <c r="L16" s="169">
        <f>'[1]ANEXA 34'!F28</f>
        <v>0</v>
      </c>
      <c r="M16" s="150">
        <f>K16-L16</f>
        <v>0</v>
      </c>
      <c r="N16" s="169">
        <f>'[1]01'!D78</f>
        <v>103578194</v>
      </c>
      <c r="O16" s="169" t="e">
        <f>'[1]ANEXA 34'!C29</f>
        <v>#REF!</v>
      </c>
      <c r="P16" s="150" t="e">
        <f>N16-O16</f>
        <v>#REF!</v>
      </c>
      <c r="Q16" s="169">
        <f>'[1]01'!E78</f>
        <v>1685852</v>
      </c>
      <c r="R16" s="169">
        <f>'[1]ANEXA 34'!F29</f>
        <v>0</v>
      </c>
      <c r="S16" s="170">
        <f>Q16-R16</f>
        <v>1685852</v>
      </c>
      <c r="T16" s="169">
        <f>'[1]01'!D79</f>
        <v>0</v>
      </c>
      <c r="U16" s="169" t="e">
        <f>'[1]ANEXA 34'!C30</f>
        <v>#REF!</v>
      </c>
      <c r="V16" s="150" t="e">
        <f>T16-U16</f>
        <v>#REF!</v>
      </c>
      <c r="W16" s="169">
        <f>'[1]01'!E79</f>
        <v>0</v>
      </c>
      <c r="X16" s="171">
        <f>'[1]ANEXA 34'!F30</f>
        <v>0</v>
      </c>
      <c r="Y16" s="150">
        <f>W16-X16</f>
        <v>0</v>
      </c>
      <c r="Z16" s="172">
        <f>'[1]01'!D80</f>
        <v>20551758042</v>
      </c>
      <c r="AA16" s="169" t="e">
        <f>'[1]ANEXA 34'!C31</f>
        <v>#REF!</v>
      </c>
      <c r="AB16" s="150" t="e">
        <f>Z16-AA16</f>
        <v>#REF!</v>
      </c>
      <c r="AC16" s="169">
        <f>'[1]01'!E80</f>
        <v>10003717095</v>
      </c>
      <c r="AD16" s="169">
        <f>'[1]ANEXA 34'!F31</f>
        <v>0</v>
      </c>
      <c r="AE16" s="150">
        <f>AC16-AD16</f>
        <v>10003717095</v>
      </c>
      <c r="AF16" s="169">
        <f>'[1]01'!D81</f>
        <v>-20649712400</v>
      </c>
      <c r="AG16" s="150">
        <f>AF16-AH16</f>
        <v>-20649712400</v>
      </c>
      <c r="AH16" s="169">
        <f>'[1]ANEXA 34'!C32</f>
        <v>0</v>
      </c>
      <c r="AI16" s="169">
        <f>'[1]01'!E81</f>
        <v>-10005402947</v>
      </c>
      <c r="AJ16" s="169">
        <f>'[1]ANEXA 34'!F32</f>
        <v>0</v>
      </c>
      <c r="AK16" s="150">
        <f>AI16-AJ16</f>
        <v>-10005402947</v>
      </c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73"/>
      <c r="DN16" s="158"/>
      <c r="DO16" s="158"/>
      <c r="DP16" s="173"/>
      <c r="DQ16" s="158"/>
      <c r="DR16" s="158"/>
      <c r="DS16" s="158"/>
      <c r="DT16" s="158"/>
      <c r="DU16" s="158"/>
      <c r="DV16" s="173"/>
      <c r="DW16" s="158"/>
      <c r="DX16" s="158"/>
      <c r="DY16" s="173"/>
      <c r="DZ16" s="158"/>
      <c r="EA16" s="158"/>
      <c r="EB16" s="173"/>
      <c r="EC16" s="158"/>
      <c r="ED16" s="158"/>
      <c r="EE16" s="173"/>
      <c r="EF16" s="158"/>
      <c r="EG16" s="158"/>
      <c r="EH16" s="173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</row>
    <row r="17" spans="162:213" ht="12.75"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</row>
    <row r="18" spans="162:213" ht="12.75"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</row>
    <row r="23" ht="12.75">
      <c r="FQ23" s="139"/>
    </row>
    <row r="24" ht="12.75">
      <c r="FQ24" s="139"/>
    </row>
    <row r="25" spans="47:48" ht="12.75">
      <c r="AU25" s="139"/>
      <c r="AV25" s="139"/>
    </row>
    <row r="26" spans="20:37" ht="12.75">
      <c r="T26" s="139"/>
      <c r="AK26" s="139"/>
    </row>
    <row r="30" ht="12.75">
      <c r="BF30" s="139"/>
    </row>
    <row r="34" ht="12.75">
      <c r="AF34" s="139"/>
    </row>
    <row r="36" ht="12.75">
      <c r="N36" s="139"/>
    </row>
  </sheetData>
  <sheetProtection/>
  <mergeCells count="55">
    <mergeCell ref="EG13:EG14"/>
    <mergeCell ref="EH13:EH14"/>
    <mergeCell ref="EA13:EA14"/>
    <mergeCell ref="EB13:EB14"/>
    <mergeCell ref="EE13:EE14"/>
    <mergeCell ref="EF13:EF14"/>
    <mergeCell ref="EC13:EC14"/>
    <mergeCell ref="ED13:ED14"/>
    <mergeCell ref="DP13:DP14"/>
    <mergeCell ref="DQ13:DQ14"/>
    <mergeCell ref="DR13:DR14"/>
    <mergeCell ref="DV13:DV14"/>
    <mergeCell ref="DW13:DW14"/>
    <mergeCell ref="DX13:DX14"/>
    <mergeCell ref="DY13:DY14"/>
    <mergeCell ref="DZ13:DZ14"/>
    <mergeCell ref="AI13:AI14"/>
    <mergeCell ref="AJ13:AJ14"/>
    <mergeCell ref="AK13:AK14"/>
    <mergeCell ref="DM13:DM14"/>
    <mergeCell ref="Y13:Y14"/>
    <mergeCell ref="Z13:Z14"/>
    <mergeCell ref="DN13:DN14"/>
    <mergeCell ref="DO13:DO14"/>
    <mergeCell ref="AC13:AC14"/>
    <mergeCell ref="AD13:AD14"/>
    <mergeCell ref="AE13:AE14"/>
    <mergeCell ref="AF13:AF14"/>
    <mergeCell ref="AH13:AH14"/>
    <mergeCell ref="AG13:AG14"/>
    <mergeCell ref="AA13:AA14"/>
    <mergeCell ref="AB13:AB14"/>
    <mergeCell ref="Q13:Q14"/>
    <mergeCell ref="R13:R14"/>
    <mergeCell ref="S13:S14"/>
    <mergeCell ref="T13:T14"/>
    <mergeCell ref="U13:U14"/>
    <mergeCell ref="V13:V14"/>
    <mergeCell ref="W13:W14"/>
    <mergeCell ref="X13:X14"/>
    <mergeCell ref="O13:O14"/>
    <mergeCell ref="P13:P14"/>
    <mergeCell ref="G13:G14"/>
    <mergeCell ref="I13:I14"/>
    <mergeCell ref="J13:J14"/>
    <mergeCell ref="K13:K14"/>
    <mergeCell ref="L13:L14"/>
    <mergeCell ref="M13:M14"/>
    <mergeCell ref="N13:N14"/>
    <mergeCell ref="E13:E14"/>
    <mergeCell ref="F13:F14"/>
    <mergeCell ref="A13:A14"/>
    <mergeCell ref="B13:B14"/>
    <mergeCell ref="C13:C14"/>
    <mergeCell ref="D13:D14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F51"/>
  <sheetViews>
    <sheetView zoomScalePageLayoutView="0" workbookViewId="0" topLeftCell="B1">
      <selection activeCell="B1" sqref="B1:F5"/>
    </sheetView>
  </sheetViews>
  <sheetFormatPr defaultColWidth="9.28125" defaultRowHeight="12.75"/>
  <cols>
    <col min="1" max="1" width="3.57421875" style="290" hidden="1" customWidth="1"/>
    <col min="2" max="2" width="5.57421875" style="290" customWidth="1"/>
    <col min="3" max="3" width="46.28125" style="290" customWidth="1"/>
    <col min="4" max="4" width="5.421875" style="290" customWidth="1"/>
    <col min="5" max="5" width="15.421875" style="290" customWidth="1"/>
    <col min="6" max="6" width="18.421875" style="358" customWidth="1"/>
    <col min="7" max="16384" width="9.28125" style="290" customWidth="1"/>
  </cols>
  <sheetData>
    <row r="1" spans="2:3" ht="16.5" customHeight="1">
      <c r="B1" s="645" t="s">
        <v>29</v>
      </c>
      <c r="C1" s="639"/>
    </row>
    <row r="2" spans="2:3" ht="16.5" customHeight="1">
      <c r="B2" s="645" t="s">
        <v>30</v>
      </c>
      <c r="C2" s="639"/>
    </row>
    <row r="3" ht="15">
      <c r="B3" s="359"/>
    </row>
    <row r="4" spans="2:6" ht="15">
      <c r="B4" s="651" t="s">
        <v>570</v>
      </c>
      <c r="C4" s="652"/>
      <c r="D4" s="652"/>
      <c r="E4" s="652"/>
      <c r="F4" s="652"/>
    </row>
    <row r="5" spans="2:6" ht="15">
      <c r="B5" s="653" t="s">
        <v>572</v>
      </c>
      <c r="C5" s="653"/>
      <c r="D5" s="653"/>
      <c r="E5" s="653"/>
      <c r="F5" s="653"/>
    </row>
    <row r="6" spans="2:6" ht="15">
      <c r="B6" s="653"/>
      <c r="C6" s="653"/>
      <c r="D6" s="653"/>
      <c r="E6" s="653"/>
      <c r="F6" s="653"/>
    </row>
    <row r="7" spans="2:6" ht="12.75" customHeight="1">
      <c r="B7" s="653"/>
      <c r="C7" s="653"/>
      <c r="D7" s="653"/>
      <c r="E7" s="653"/>
      <c r="F7" s="653"/>
    </row>
    <row r="8" spans="2:6" s="291" customFormat="1" ht="15.75" thickBot="1">
      <c r="B8" s="363" t="s">
        <v>101</v>
      </c>
      <c r="F8" s="364" t="s">
        <v>102</v>
      </c>
    </row>
    <row r="9" spans="2:6" ht="19.5" customHeight="1" thickTop="1">
      <c r="B9" s="365" t="s">
        <v>103</v>
      </c>
      <c r="C9" s="654" t="s">
        <v>104</v>
      </c>
      <c r="D9" s="654" t="s">
        <v>105</v>
      </c>
      <c r="E9" s="636" t="s">
        <v>1113</v>
      </c>
      <c r="F9" s="637" t="s">
        <v>1109</v>
      </c>
    </row>
    <row r="10" spans="2:6" ht="15">
      <c r="B10" s="366" t="s">
        <v>106</v>
      </c>
      <c r="C10" s="635"/>
      <c r="D10" s="635"/>
      <c r="E10" s="635"/>
      <c r="F10" s="638"/>
    </row>
    <row r="11" spans="2:6" ht="15">
      <c r="B11" s="367" t="s">
        <v>9</v>
      </c>
      <c r="C11" s="9" t="s">
        <v>10</v>
      </c>
      <c r="D11" s="9" t="s">
        <v>11</v>
      </c>
      <c r="E11" s="9">
        <v>1</v>
      </c>
      <c r="F11" s="368">
        <v>2</v>
      </c>
    </row>
    <row r="12" spans="2:6" ht="15">
      <c r="B12" s="367" t="s">
        <v>107</v>
      </c>
      <c r="C12" s="331" t="s">
        <v>108</v>
      </c>
      <c r="D12" s="7" t="s">
        <v>13</v>
      </c>
      <c r="E12" s="369"/>
      <c r="F12" s="370"/>
    </row>
    <row r="13" spans="2:6" ht="60">
      <c r="B13" s="367" t="s">
        <v>17</v>
      </c>
      <c r="C13" s="331" t="s">
        <v>109</v>
      </c>
      <c r="D13" s="7" t="s">
        <v>16</v>
      </c>
      <c r="E13" s="4"/>
      <c r="F13" s="370"/>
    </row>
    <row r="14" spans="2:6" ht="49.5" customHeight="1">
      <c r="B14" s="367" t="s">
        <v>19</v>
      </c>
      <c r="C14" s="331" t="s">
        <v>110</v>
      </c>
      <c r="D14" s="7" t="s">
        <v>18</v>
      </c>
      <c r="E14" s="4"/>
      <c r="F14" s="370"/>
    </row>
    <row r="15" spans="2:6" ht="45">
      <c r="B15" s="367" t="s">
        <v>22</v>
      </c>
      <c r="C15" s="331" t="s">
        <v>111</v>
      </c>
      <c r="D15" s="7" t="s">
        <v>21</v>
      </c>
      <c r="E15" s="4"/>
      <c r="F15" s="370"/>
    </row>
    <row r="16" spans="2:6" ht="30">
      <c r="B16" s="367" t="s">
        <v>35</v>
      </c>
      <c r="C16" s="331" t="s">
        <v>112</v>
      </c>
      <c r="D16" s="7" t="s">
        <v>34</v>
      </c>
      <c r="E16" s="4"/>
      <c r="F16" s="370"/>
    </row>
    <row r="17" spans="2:6" s="374" customFormat="1" ht="31.5" customHeight="1">
      <c r="B17" s="371"/>
      <c r="C17" s="372" t="s">
        <v>113</v>
      </c>
      <c r="D17" s="5" t="s">
        <v>37</v>
      </c>
      <c r="E17" s="6">
        <f>E13+E14+E15+E16</f>
        <v>0</v>
      </c>
      <c r="F17" s="373">
        <f>F13+F14+F15+F16</f>
        <v>0</v>
      </c>
    </row>
    <row r="18" spans="2:6" ht="15">
      <c r="B18" s="367" t="s">
        <v>114</v>
      </c>
      <c r="C18" s="331" t="s">
        <v>115</v>
      </c>
      <c r="D18" s="7" t="s">
        <v>39</v>
      </c>
      <c r="E18" s="4"/>
      <c r="F18" s="370"/>
    </row>
    <row r="19" spans="2:6" ht="38.25" customHeight="1">
      <c r="B19" s="367" t="s">
        <v>17</v>
      </c>
      <c r="C19" s="331" t="s">
        <v>116</v>
      </c>
      <c r="D19" s="7" t="s">
        <v>41</v>
      </c>
      <c r="E19" s="4"/>
      <c r="F19" s="370"/>
    </row>
    <row r="20" spans="2:6" ht="36" customHeight="1">
      <c r="B20" s="367" t="s">
        <v>19</v>
      </c>
      <c r="C20" s="331" t="s">
        <v>117</v>
      </c>
      <c r="D20" s="7" t="s">
        <v>42</v>
      </c>
      <c r="E20" s="4">
        <v>63123739</v>
      </c>
      <c r="F20" s="370">
        <v>64063741</v>
      </c>
    </row>
    <row r="21" spans="2:6" ht="67.5" customHeight="1">
      <c r="B21" s="367" t="s">
        <v>22</v>
      </c>
      <c r="C21" s="331" t="s">
        <v>118</v>
      </c>
      <c r="D21" s="9">
        <v>10</v>
      </c>
      <c r="E21" s="4">
        <v>610599</v>
      </c>
      <c r="F21" s="370">
        <v>612143</v>
      </c>
    </row>
    <row r="22" spans="2:6" ht="30">
      <c r="B22" s="367" t="s">
        <v>35</v>
      </c>
      <c r="C22" s="331" t="s">
        <v>119</v>
      </c>
      <c r="D22" s="9">
        <v>11</v>
      </c>
      <c r="E22" s="4"/>
      <c r="F22" s="370"/>
    </row>
    <row r="23" spans="2:6" ht="15">
      <c r="B23" s="367" t="s">
        <v>38</v>
      </c>
      <c r="C23" s="331" t="s">
        <v>120</v>
      </c>
      <c r="D23" s="9">
        <v>12</v>
      </c>
      <c r="E23" s="4">
        <v>22924</v>
      </c>
      <c r="F23" s="370">
        <v>3904</v>
      </c>
    </row>
    <row r="24" spans="2:6" s="374" customFormat="1" ht="39.75" customHeight="1">
      <c r="B24" s="375"/>
      <c r="C24" s="372" t="s">
        <v>121</v>
      </c>
      <c r="D24" s="8">
        <v>13</v>
      </c>
      <c r="E24" s="6">
        <f>SUM(E19:E23)</f>
        <v>63757262</v>
      </c>
      <c r="F24" s="373">
        <f>SUM(F19:F23)</f>
        <v>64679788</v>
      </c>
    </row>
    <row r="25" spans="2:6" ht="24.75" customHeight="1">
      <c r="B25" s="367" t="s">
        <v>122</v>
      </c>
      <c r="C25" s="331" t="s">
        <v>123</v>
      </c>
      <c r="D25" s="9">
        <v>14</v>
      </c>
      <c r="E25" s="4"/>
      <c r="F25" s="370"/>
    </row>
    <row r="26" spans="2:6" s="374" customFormat="1" ht="12" customHeight="1">
      <c r="B26" s="371"/>
      <c r="C26" s="372" t="s">
        <v>124</v>
      </c>
      <c r="D26" s="8">
        <v>15</v>
      </c>
      <c r="E26" s="6"/>
      <c r="F26" s="373"/>
    </row>
    <row r="27" spans="2:6" s="374" customFormat="1" ht="12.75" customHeight="1">
      <c r="B27" s="371"/>
      <c r="C27" s="372" t="s">
        <v>125</v>
      </c>
      <c r="D27" s="8">
        <v>16</v>
      </c>
      <c r="E27" s="6">
        <f>E24-E17</f>
        <v>63757262</v>
      </c>
      <c r="F27" s="373">
        <f>F24-F17</f>
        <v>64679788</v>
      </c>
    </row>
    <row r="28" spans="2:6" ht="40.5" customHeight="1">
      <c r="B28" s="367" t="s">
        <v>126</v>
      </c>
      <c r="C28" s="331" t="s">
        <v>127</v>
      </c>
      <c r="D28" s="9">
        <v>17</v>
      </c>
      <c r="E28" s="4"/>
      <c r="F28" s="370"/>
    </row>
    <row r="29" spans="2:6" ht="39" customHeight="1">
      <c r="B29" s="367" t="s">
        <v>128</v>
      </c>
      <c r="C29" s="331" t="s">
        <v>129</v>
      </c>
      <c r="D29" s="9">
        <v>18</v>
      </c>
      <c r="E29" s="4"/>
      <c r="F29" s="370"/>
    </row>
    <row r="30" spans="2:6" ht="15">
      <c r="B30" s="367" t="s">
        <v>571</v>
      </c>
      <c r="C30" s="331" t="s">
        <v>130</v>
      </c>
      <c r="D30" s="9">
        <v>19</v>
      </c>
      <c r="E30" s="4"/>
      <c r="F30" s="370"/>
    </row>
    <row r="31" spans="2:6" s="374" customFormat="1" ht="12" customHeight="1">
      <c r="B31" s="371"/>
      <c r="C31" s="372" t="s">
        <v>131</v>
      </c>
      <c r="D31" s="8">
        <v>20</v>
      </c>
      <c r="E31" s="6">
        <f>E28-E29</f>
        <v>0</v>
      </c>
      <c r="F31" s="373">
        <f>F28-F29</f>
        <v>0</v>
      </c>
    </row>
    <row r="32" spans="2:6" s="374" customFormat="1" ht="14.25" customHeight="1">
      <c r="B32" s="371"/>
      <c r="C32" s="372" t="s">
        <v>132</v>
      </c>
      <c r="D32" s="8">
        <v>21</v>
      </c>
      <c r="E32" s="6">
        <f>E29-E28</f>
        <v>0</v>
      </c>
      <c r="F32" s="373">
        <f>F29-F28</f>
        <v>0</v>
      </c>
    </row>
    <row r="33" spans="2:6" ht="32.25" customHeight="1">
      <c r="B33" s="367" t="s">
        <v>133</v>
      </c>
      <c r="C33" s="331" t="s">
        <v>134</v>
      </c>
      <c r="D33" s="9">
        <v>22</v>
      </c>
      <c r="E33" s="4"/>
      <c r="F33" s="370"/>
    </row>
    <row r="34" spans="2:6" s="374" customFormat="1" ht="16.5" customHeight="1">
      <c r="B34" s="371"/>
      <c r="C34" s="372" t="s">
        <v>135</v>
      </c>
      <c r="D34" s="8">
        <v>23</v>
      </c>
      <c r="E34" s="6">
        <f>E26+E31</f>
        <v>0</v>
      </c>
      <c r="F34" s="373">
        <f>F26+F31</f>
        <v>0</v>
      </c>
    </row>
    <row r="35" spans="2:6" s="374" customFormat="1" ht="18" customHeight="1">
      <c r="B35" s="371"/>
      <c r="C35" s="372" t="s">
        <v>136</v>
      </c>
      <c r="D35" s="8">
        <v>24</v>
      </c>
      <c r="E35" s="6">
        <f>E27+E32</f>
        <v>63757262</v>
      </c>
      <c r="F35" s="373">
        <f>F27+F32</f>
        <v>64679788</v>
      </c>
    </row>
    <row r="36" spans="2:6" ht="29.25" customHeight="1">
      <c r="B36" s="367" t="s">
        <v>137</v>
      </c>
      <c r="C36" s="331" t="s">
        <v>138</v>
      </c>
      <c r="D36" s="9">
        <v>25</v>
      </c>
      <c r="E36" s="4"/>
      <c r="F36" s="370"/>
    </row>
    <row r="37" spans="2:6" ht="30">
      <c r="B37" s="367" t="s">
        <v>139</v>
      </c>
      <c r="C37" s="331" t="s">
        <v>140</v>
      </c>
      <c r="D37" s="9">
        <v>26</v>
      </c>
      <c r="E37" s="4"/>
      <c r="F37" s="370"/>
    </row>
    <row r="38" spans="2:6" ht="15">
      <c r="B38" s="367" t="s">
        <v>14</v>
      </c>
      <c r="C38" s="331" t="s">
        <v>141</v>
      </c>
      <c r="D38" s="9">
        <v>27</v>
      </c>
      <c r="E38" s="4"/>
      <c r="F38" s="370"/>
    </row>
    <row r="39" spans="2:6" s="374" customFormat="1" ht="15">
      <c r="B39" s="371"/>
      <c r="C39" s="372" t="s">
        <v>142</v>
      </c>
      <c r="D39" s="8">
        <v>28</v>
      </c>
      <c r="E39" s="6">
        <f>E36-E37</f>
        <v>0</v>
      </c>
      <c r="F39" s="373">
        <f>F36-F37</f>
        <v>0</v>
      </c>
    </row>
    <row r="40" spans="2:6" s="374" customFormat="1" ht="15">
      <c r="B40" s="371"/>
      <c r="C40" s="372" t="s">
        <v>143</v>
      </c>
      <c r="D40" s="8">
        <v>29</v>
      </c>
      <c r="E40" s="6">
        <f>E37-E36</f>
        <v>0</v>
      </c>
      <c r="F40" s="373">
        <f>F37-F36</f>
        <v>0</v>
      </c>
    </row>
    <row r="41" spans="2:6" ht="12" customHeight="1">
      <c r="B41" s="367" t="s">
        <v>144</v>
      </c>
      <c r="C41" s="331" t="s">
        <v>145</v>
      </c>
      <c r="D41" s="9">
        <v>30</v>
      </c>
      <c r="E41" s="4"/>
      <c r="F41" s="370"/>
    </row>
    <row r="42" spans="2:6" s="374" customFormat="1" ht="15">
      <c r="B42" s="371"/>
      <c r="C42" s="372" t="s">
        <v>146</v>
      </c>
      <c r="D42" s="8">
        <v>31</v>
      </c>
      <c r="E42" s="6">
        <f>E34+E39</f>
        <v>0</v>
      </c>
      <c r="F42" s="373"/>
    </row>
    <row r="43" spans="2:6" s="374" customFormat="1" ht="15.75" thickBot="1">
      <c r="B43" s="376"/>
      <c r="C43" s="377" t="s">
        <v>147</v>
      </c>
      <c r="D43" s="378">
        <v>32</v>
      </c>
      <c r="E43" s="379">
        <f>E35+E40</f>
        <v>63757262</v>
      </c>
      <c r="F43" s="380">
        <f>F35+F40</f>
        <v>64679788</v>
      </c>
    </row>
    <row r="44" ht="15.75" thickTop="1">
      <c r="F44" s="290"/>
    </row>
    <row r="45" spans="3:6" ht="15">
      <c r="C45" s="294" t="s">
        <v>32</v>
      </c>
      <c r="D45" s="295"/>
      <c r="E45" s="643" t="s">
        <v>33</v>
      </c>
      <c r="F45" s="651"/>
    </row>
    <row r="46" spans="3:6" ht="15">
      <c r="C46" s="294" t="s">
        <v>23</v>
      </c>
      <c r="D46" s="295"/>
      <c r="E46" s="643" t="s">
        <v>24</v>
      </c>
      <c r="F46" s="651"/>
    </row>
    <row r="47" spans="3:6" ht="15" customHeight="1">
      <c r="C47" s="292"/>
      <c r="D47" s="642"/>
      <c r="E47" s="642"/>
      <c r="F47" s="642"/>
    </row>
    <row r="48" spans="3:6" ht="15">
      <c r="C48" s="292"/>
      <c r="D48" s="292"/>
      <c r="E48" s="292"/>
      <c r="F48" s="292"/>
    </row>
    <row r="49" spans="3:6" ht="15">
      <c r="C49" s="292"/>
      <c r="D49" s="292"/>
      <c r="E49" s="292"/>
      <c r="F49" s="292"/>
    </row>
    <row r="50" spans="3:6" ht="15">
      <c r="C50" s="292"/>
      <c r="D50" s="292"/>
      <c r="E50" s="643" t="s">
        <v>25</v>
      </c>
      <c r="F50" s="651"/>
    </row>
    <row r="51" spans="3:6" ht="15">
      <c r="C51" s="292"/>
      <c r="D51" s="292"/>
      <c r="E51" s="643" t="s">
        <v>26</v>
      </c>
      <c r="F51" s="651"/>
    </row>
  </sheetData>
  <sheetProtection/>
  <mergeCells count="15">
    <mergeCell ref="F9:F10"/>
    <mergeCell ref="B1:C1"/>
    <mergeCell ref="B2:C2"/>
    <mergeCell ref="B6:F6"/>
    <mergeCell ref="B7:F7"/>
    <mergeCell ref="D47:F47"/>
    <mergeCell ref="E50:F50"/>
    <mergeCell ref="E51:F51"/>
    <mergeCell ref="B4:F4"/>
    <mergeCell ref="B5:F5"/>
    <mergeCell ref="E45:F45"/>
    <mergeCell ref="E46:F46"/>
    <mergeCell ref="C9:C10"/>
    <mergeCell ref="D9:D10"/>
    <mergeCell ref="E9:E10"/>
  </mergeCells>
  <printOptions horizontalCentered="1"/>
  <pageMargins left="0.74" right="0.24" top="0.46" bottom="1" header="0.28" footer="0.17"/>
  <pageSetup horizontalDpi="600" verticalDpi="600" orientation="portrait" paperSize="9" scale="96" r:id="rId1"/>
  <ignoredErrors>
    <ignoredError sqref="D12:D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814"/>
  <sheetViews>
    <sheetView zoomScalePageLayoutView="0" workbookViewId="0" topLeftCell="A1">
      <selection activeCell="B27" sqref="B27:H28"/>
    </sheetView>
  </sheetViews>
  <sheetFormatPr defaultColWidth="8.7109375" defaultRowHeight="12.75"/>
  <cols>
    <col min="1" max="1" width="8.7109375" style="290" customWidth="1"/>
    <col min="2" max="2" width="53.8515625" style="290" customWidth="1"/>
    <col min="3" max="3" width="8.421875" style="290" customWidth="1"/>
    <col min="4" max="4" width="16.00390625" style="358" bestFit="1" customWidth="1"/>
    <col min="5" max="5" width="12.28125" style="358" customWidth="1"/>
    <col min="6" max="6" width="16.00390625" style="358" bestFit="1" customWidth="1"/>
    <col min="7" max="8" width="15.7109375" style="358" customWidth="1"/>
    <col min="9" max="16384" width="8.7109375" style="290" customWidth="1"/>
  </cols>
  <sheetData>
    <row r="1" spans="1:8" s="362" customFormat="1" ht="15" customHeight="1">
      <c r="A1" s="645" t="s">
        <v>29</v>
      </c>
      <c r="B1" s="646"/>
      <c r="C1" s="290"/>
      <c r="D1" s="358"/>
      <c r="E1" s="358"/>
      <c r="F1" s="358"/>
      <c r="G1" s="358"/>
      <c r="H1" s="358"/>
    </row>
    <row r="2" spans="1:8" s="362" customFormat="1" ht="15">
      <c r="A2" s="645" t="s">
        <v>30</v>
      </c>
      <c r="B2" s="646"/>
      <c r="C2" s="290"/>
      <c r="D2" s="358"/>
      <c r="E2" s="358"/>
      <c r="F2" s="358"/>
      <c r="G2" s="358"/>
      <c r="H2" s="358"/>
    </row>
    <row r="3" spans="1:8" ht="15">
      <c r="A3" s="381"/>
      <c r="B3" s="651" t="s">
        <v>573</v>
      </c>
      <c r="C3" s="640"/>
      <c r="D3" s="640"/>
      <c r="E3" s="640"/>
      <c r="F3" s="640"/>
      <c r="G3" s="640"/>
      <c r="H3" s="640"/>
    </row>
    <row r="4" spans="1:8" ht="15">
      <c r="A4" s="381"/>
      <c r="B4" s="360"/>
      <c r="C4" s="289"/>
      <c r="D4" s="289"/>
      <c r="E4" s="289"/>
      <c r="F4" s="289"/>
      <c r="G4" s="289"/>
      <c r="H4" s="289"/>
    </row>
    <row r="5" spans="2:11" s="291" customFormat="1" ht="17.25" customHeight="1" thickBot="1">
      <c r="B5" s="291" t="s">
        <v>148</v>
      </c>
      <c r="D5" s="364"/>
      <c r="E5" s="364"/>
      <c r="F5" s="364"/>
      <c r="H5" s="291" t="s">
        <v>5</v>
      </c>
      <c r="K5" s="291" t="s">
        <v>149</v>
      </c>
    </row>
    <row r="6" spans="2:8" ht="33" customHeight="1" thickBot="1" thickTop="1">
      <c r="B6" s="382" t="s">
        <v>104</v>
      </c>
      <c r="C6" s="388" t="s">
        <v>105</v>
      </c>
      <c r="D6" s="389"/>
      <c r="E6" s="383">
        <v>5311</v>
      </c>
      <c r="F6" s="384"/>
      <c r="G6" s="383" t="s">
        <v>150</v>
      </c>
      <c r="H6" s="385">
        <v>552</v>
      </c>
    </row>
    <row r="7" spans="2:8" ht="15">
      <c r="B7" s="390" t="s">
        <v>9</v>
      </c>
      <c r="C7" s="391" t="s">
        <v>10</v>
      </c>
      <c r="D7" s="392" t="s">
        <v>163</v>
      </c>
      <c r="E7" s="392">
        <v>2</v>
      </c>
      <c r="F7" s="393">
        <v>3</v>
      </c>
      <c r="G7" s="393" t="s">
        <v>164</v>
      </c>
      <c r="H7" s="394">
        <v>11</v>
      </c>
    </row>
    <row r="8" spans="2:8" ht="18.75" customHeight="1">
      <c r="B8" s="366" t="s">
        <v>151</v>
      </c>
      <c r="C8" s="7" t="s">
        <v>13</v>
      </c>
      <c r="D8" s="4"/>
      <c r="E8" s="3"/>
      <c r="F8" s="395"/>
      <c r="G8" s="395"/>
      <c r="H8" s="396"/>
    </row>
    <row r="9" spans="2:8" ht="15">
      <c r="B9" s="366" t="s">
        <v>152</v>
      </c>
      <c r="C9" s="7" t="s">
        <v>16</v>
      </c>
      <c r="D9" s="4">
        <f>E9+F9+G9</f>
        <v>27934</v>
      </c>
      <c r="E9" s="4">
        <v>27934</v>
      </c>
      <c r="F9" s="395"/>
      <c r="G9" s="395">
        <f>H9</f>
        <v>0</v>
      </c>
      <c r="H9" s="396"/>
    </row>
    <row r="10" spans="2:8" ht="15">
      <c r="B10" s="366" t="s">
        <v>153</v>
      </c>
      <c r="C10" s="7" t="s">
        <v>18</v>
      </c>
      <c r="D10" s="4">
        <f>E10+F10+G10</f>
        <v>64790672</v>
      </c>
      <c r="E10" s="4">
        <v>27934</v>
      </c>
      <c r="F10" s="395">
        <v>64762738</v>
      </c>
      <c r="G10" s="395">
        <f>H10</f>
        <v>0</v>
      </c>
      <c r="H10" s="396"/>
    </row>
    <row r="11" spans="2:8" s="374" customFormat="1" ht="18.75" customHeight="1">
      <c r="B11" s="397" t="s">
        <v>154</v>
      </c>
      <c r="C11" s="5" t="s">
        <v>21</v>
      </c>
      <c r="D11" s="6">
        <f>D9-D10</f>
        <v>-64762738</v>
      </c>
      <c r="E11" s="6">
        <f>E9-E10</f>
        <v>0</v>
      </c>
      <c r="F11" s="6">
        <f>F9-F10</f>
        <v>-64762738</v>
      </c>
      <c r="G11" s="6">
        <f>G9-G10</f>
        <v>0</v>
      </c>
      <c r="H11" s="373">
        <f>H9-H10</f>
        <v>0</v>
      </c>
    </row>
    <row r="12" spans="2:8" ht="18.75" customHeight="1">
      <c r="B12" s="366" t="s">
        <v>155</v>
      </c>
      <c r="C12" s="7" t="s">
        <v>34</v>
      </c>
      <c r="D12" s="4"/>
      <c r="E12" s="4"/>
      <c r="F12" s="395"/>
      <c r="G12" s="395"/>
      <c r="H12" s="396"/>
    </row>
    <row r="13" spans="2:8" ht="15">
      <c r="B13" s="366" t="s">
        <v>156</v>
      </c>
      <c r="C13" s="7" t="s">
        <v>37</v>
      </c>
      <c r="D13" s="4">
        <f>E13+F13+G13</f>
        <v>0</v>
      </c>
      <c r="E13" s="4"/>
      <c r="F13" s="395"/>
      <c r="G13" s="395">
        <f>H13</f>
        <v>0</v>
      </c>
      <c r="H13" s="396"/>
    </row>
    <row r="14" spans="2:8" ht="15">
      <c r="B14" s="366" t="s">
        <v>153</v>
      </c>
      <c r="C14" s="7" t="s">
        <v>39</v>
      </c>
      <c r="D14" s="4">
        <f>E14+F14+G14</f>
        <v>0</v>
      </c>
      <c r="E14" s="4"/>
      <c r="F14" s="395"/>
      <c r="G14" s="395">
        <f>H14</f>
        <v>0</v>
      </c>
      <c r="H14" s="396"/>
    </row>
    <row r="15" spans="2:8" s="374" customFormat="1" ht="18.75" customHeight="1">
      <c r="B15" s="397" t="s">
        <v>157</v>
      </c>
      <c r="C15" s="5" t="s">
        <v>41</v>
      </c>
      <c r="D15" s="6">
        <f>D13-D14</f>
        <v>0</v>
      </c>
      <c r="E15" s="6">
        <f>E13-E14</f>
        <v>0</v>
      </c>
      <c r="F15" s="6">
        <f>F13-F14</f>
        <v>0</v>
      </c>
      <c r="G15" s="6">
        <f>G14-G13</f>
        <v>0</v>
      </c>
      <c r="H15" s="373">
        <f>H14-H13</f>
        <v>0</v>
      </c>
    </row>
    <row r="16" spans="2:8" ht="21" customHeight="1">
      <c r="B16" s="366" t="s">
        <v>158</v>
      </c>
      <c r="C16" s="7" t="s">
        <v>42</v>
      </c>
      <c r="D16" s="4"/>
      <c r="E16" s="4"/>
      <c r="F16" s="395"/>
      <c r="G16" s="395"/>
      <c r="H16" s="396"/>
    </row>
    <row r="17" spans="2:8" ht="15">
      <c r="B17" s="366" t="s">
        <v>156</v>
      </c>
      <c r="C17" s="9">
        <v>10</v>
      </c>
      <c r="D17" s="4">
        <f>E17+G17</f>
        <v>0</v>
      </c>
      <c r="E17" s="4"/>
      <c r="F17" s="395"/>
      <c r="G17" s="395">
        <f>H17</f>
        <v>0</v>
      </c>
      <c r="H17" s="396"/>
    </row>
    <row r="18" spans="2:8" ht="15">
      <c r="B18" s="366" t="s">
        <v>153</v>
      </c>
      <c r="C18" s="9">
        <v>11</v>
      </c>
      <c r="D18" s="4">
        <f>E18+G18</f>
        <v>0</v>
      </c>
      <c r="E18" s="4"/>
      <c r="F18" s="395"/>
      <c r="G18" s="395">
        <f>H18</f>
        <v>0</v>
      </c>
      <c r="H18" s="396"/>
    </row>
    <row r="19" spans="2:8" s="374" customFormat="1" ht="21" customHeight="1">
      <c r="B19" s="397" t="s">
        <v>159</v>
      </c>
      <c r="C19" s="8">
        <v>12</v>
      </c>
      <c r="D19" s="6">
        <f>D17-D18</f>
        <v>0</v>
      </c>
      <c r="E19" s="6">
        <f>E17-E18</f>
        <v>0</v>
      </c>
      <c r="F19" s="6">
        <f>F17-F18</f>
        <v>0</v>
      </c>
      <c r="G19" s="6">
        <f>G18-G17</f>
        <v>0</v>
      </c>
      <c r="H19" s="373">
        <f>H18-H17</f>
        <v>0</v>
      </c>
    </row>
    <row r="20" spans="2:8" s="374" customFormat="1" ht="29.25" customHeight="1">
      <c r="B20" s="397" t="s">
        <v>160</v>
      </c>
      <c r="C20" s="8">
        <v>13</v>
      </c>
      <c r="D20" s="6">
        <f>D11+D15+D19</f>
        <v>-64762738</v>
      </c>
      <c r="E20" s="6">
        <f>E11+E15+E19</f>
        <v>0</v>
      </c>
      <c r="F20" s="6">
        <f>F11+F15+F19</f>
        <v>-64762738</v>
      </c>
      <c r="G20" s="6">
        <f>G11+G15+G19</f>
        <v>0</v>
      </c>
      <c r="H20" s="373">
        <f>H11+H15+H19</f>
        <v>0</v>
      </c>
    </row>
    <row r="21" spans="2:8" ht="30">
      <c r="B21" s="366" t="s">
        <v>161</v>
      </c>
      <c r="C21" s="9">
        <v>14</v>
      </c>
      <c r="D21" s="6">
        <f>E21+F21+G21</f>
        <v>0</v>
      </c>
      <c r="E21" s="4"/>
      <c r="F21" s="395"/>
      <c r="G21" s="395"/>
      <c r="H21" s="396"/>
    </row>
    <row r="22" spans="2:8" ht="18.75" customHeight="1">
      <c r="B22" s="398" t="s">
        <v>1106</v>
      </c>
      <c r="C22" s="235" t="s">
        <v>1101</v>
      </c>
      <c r="D22" s="236" t="s">
        <v>204</v>
      </c>
      <c r="E22" s="236" t="s">
        <v>204</v>
      </c>
      <c r="F22" s="236" t="s">
        <v>204</v>
      </c>
      <c r="G22" s="236" t="s">
        <v>204</v>
      </c>
      <c r="H22" s="386" t="s">
        <v>204</v>
      </c>
    </row>
    <row r="23" spans="2:8" ht="42.75" customHeight="1">
      <c r="B23" s="398" t="s">
        <v>1105</v>
      </c>
      <c r="C23" s="235" t="s">
        <v>1102</v>
      </c>
      <c r="D23" s="236" t="s">
        <v>204</v>
      </c>
      <c r="E23" s="236" t="s">
        <v>204</v>
      </c>
      <c r="F23" s="236" t="s">
        <v>204</v>
      </c>
      <c r="G23" s="236" t="s">
        <v>204</v>
      </c>
      <c r="H23" s="386" t="s">
        <v>204</v>
      </c>
    </row>
    <row r="24" spans="2:8" ht="30">
      <c r="B24" s="398" t="s">
        <v>1104</v>
      </c>
      <c r="C24" s="235" t="s">
        <v>1103</v>
      </c>
      <c r="D24" s="236" t="s">
        <v>204</v>
      </c>
      <c r="E24" s="236" t="s">
        <v>204</v>
      </c>
      <c r="F24" s="236" t="s">
        <v>204</v>
      </c>
      <c r="G24" s="236" t="s">
        <v>204</v>
      </c>
      <c r="H24" s="386" t="s">
        <v>204</v>
      </c>
    </row>
    <row r="25" spans="2:8" s="374" customFormat="1" ht="30.75" thickBot="1">
      <c r="B25" s="399" t="s">
        <v>162</v>
      </c>
      <c r="C25" s="378">
        <v>15</v>
      </c>
      <c r="D25" s="379">
        <f>D20+D21</f>
        <v>-64762738</v>
      </c>
      <c r="E25" s="379">
        <f>E20+E21</f>
        <v>0</v>
      </c>
      <c r="F25" s="379">
        <f>F20+F21</f>
        <v>-64762738</v>
      </c>
      <c r="G25" s="379">
        <f>G20+G21</f>
        <v>0</v>
      </c>
      <c r="H25" s="380">
        <f>H20+H21</f>
        <v>0</v>
      </c>
    </row>
    <row r="26" ht="15.75" thickTop="1">
      <c r="B26" s="291"/>
    </row>
    <row r="27" spans="2:8" ht="15">
      <c r="B27" s="294" t="s">
        <v>32</v>
      </c>
      <c r="C27" s="381"/>
      <c r="D27" s="643" t="s">
        <v>33</v>
      </c>
      <c r="E27" s="644"/>
      <c r="F27" s="292"/>
      <c r="G27" s="641" t="s">
        <v>574</v>
      </c>
      <c r="H27" s="641"/>
    </row>
    <row r="28" spans="2:8" s="292" customFormat="1" ht="15">
      <c r="B28" s="294" t="s">
        <v>23</v>
      </c>
      <c r="C28" s="2"/>
      <c r="D28" s="643" t="s">
        <v>24</v>
      </c>
      <c r="E28" s="644"/>
      <c r="F28" s="355"/>
      <c r="G28" s="290"/>
      <c r="H28" s="290"/>
    </row>
    <row r="29" spans="2:8" s="292" customFormat="1" ht="18" customHeight="1">
      <c r="B29" s="381"/>
      <c r="C29" s="381"/>
      <c r="D29" s="387"/>
      <c r="E29" s="387"/>
      <c r="F29" s="358"/>
      <c r="G29" s="358"/>
      <c r="H29" s="358"/>
    </row>
    <row r="30" spans="2:8" s="362" customFormat="1" ht="16.5" customHeight="1">
      <c r="B30" s="381"/>
      <c r="C30" s="381"/>
      <c r="D30" s="387"/>
      <c r="E30" s="387"/>
      <c r="F30" s="358"/>
      <c r="G30" s="643" t="s">
        <v>25</v>
      </c>
      <c r="H30" s="644"/>
    </row>
    <row r="31" spans="2:8" s="362" customFormat="1" ht="15">
      <c r="B31" s="381"/>
      <c r="C31" s="381"/>
      <c r="D31" s="387"/>
      <c r="E31" s="387"/>
      <c r="F31" s="358"/>
      <c r="G31" s="643" t="s">
        <v>26</v>
      </c>
      <c r="H31" s="644"/>
    </row>
    <row r="32" spans="2:5" s="362" customFormat="1" ht="16.5">
      <c r="B32" s="276"/>
      <c r="C32" s="276"/>
      <c r="D32" s="400"/>
      <c r="E32" s="249"/>
    </row>
    <row r="33" spans="2:8" s="292" customFormat="1" ht="16.5">
      <c r="B33" s="276"/>
      <c r="C33" s="276"/>
      <c r="D33" s="400"/>
      <c r="E33" s="249"/>
      <c r="F33" s="362"/>
      <c r="G33" s="362"/>
      <c r="H33" s="362"/>
    </row>
    <row r="34" s="292" customFormat="1" ht="18" customHeight="1">
      <c r="C34" s="381"/>
    </row>
    <row r="35" spans="2:8" ht="16.5">
      <c r="B35" s="357"/>
      <c r="C35" s="2"/>
      <c r="D35" s="357"/>
      <c r="E35" s="2"/>
      <c r="F35" s="355"/>
      <c r="G35" s="249"/>
      <c r="H35" s="249"/>
    </row>
    <row r="36" spans="2:8" ht="16.5">
      <c r="B36" s="381"/>
      <c r="C36" s="381"/>
      <c r="D36" s="387"/>
      <c r="E36" s="387"/>
      <c r="G36" s="249"/>
      <c r="H36" s="249"/>
    </row>
    <row r="37" spans="2:5" ht="15">
      <c r="B37" s="381"/>
      <c r="C37" s="381"/>
      <c r="D37" s="387"/>
      <c r="E37" s="387"/>
    </row>
    <row r="38" spans="2:5" ht="15">
      <c r="B38" s="381"/>
      <c r="C38" s="381"/>
      <c r="D38" s="387"/>
      <c r="E38" s="387"/>
    </row>
    <row r="39" spans="2:5" ht="15">
      <c r="B39" s="381"/>
      <c r="C39" s="381"/>
      <c r="D39" s="387"/>
      <c r="E39" s="387"/>
    </row>
    <row r="40" spans="2:5" ht="15">
      <c r="B40" s="381"/>
      <c r="C40" s="381"/>
      <c r="D40" s="387"/>
      <c r="E40" s="387"/>
    </row>
    <row r="41" spans="2:5" ht="15">
      <c r="B41" s="381"/>
      <c r="C41" s="381"/>
      <c r="D41" s="387"/>
      <c r="E41" s="387"/>
    </row>
    <row r="42" spans="2:5" ht="15">
      <c r="B42" s="381"/>
      <c r="C42" s="381"/>
      <c r="D42" s="387"/>
      <c r="E42" s="387"/>
    </row>
    <row r="43" spans="2:5" ht="15">
      <c r="B43" s="381"/>
      <c r="C43" s="381"/>
      <c r="D43" s="387"/>
      <c r="E43" s="387"/>
    </row>
    <row r="44" spans="2:5" ht="15">
      <c r="B44" s="381"/>
      <c r="C44" s="381"/>
      <c r="D44" s="387"/>
      <c r="E44" s="387"/>
    </row>
    <row r="45" spans="2:5" ht="15">
      <c r="B45" s="381"/>
      <c r="C45" s="381"/>
      <c r="D45" s="387"/>
      <c r="E45" s="387"/>
    </row>
    <row r="46" spans="2:5" ht="15">
      <c r="B46" s="381"/>
      <c r="C46" s="381"/>
      <c r="D46" s="387"/>
      <c r="E46" s="387"/>
    </row>
    <row r="47" spans="2:11" s="358" customFormat="1" ht="15">
      <c r="B47" s="381"/>
      <c r="C47" s="381"/>
      <c r="D47" s="387"/>
      <c r="E47" s="387"/>
      <c r="I47" s="290"/>
      <c r="J47" s="290"/>
      <c r="K47" s="290"/>
    </row>
    <row r="48" spans="2:11" s="358" customFormat="1" ht="15">
      <c r="B48" s="381"/>
      <c r="C48" s="381"/>
      <c r="D48" s="387"/>
      <c r="E48" s="387"/>
      <c r="I48" s="290"/>
      <c r="J48" s="290"/>
      <c r="K48" s="290"/>
    </row>
    <row r="49" spans="2:11" s="358" customFormat="1" ht="15">
      <c r="B49" s="381"/>
      <c r="C49" s="381"/>
      <c r="D49" s="387"/>
      <c r="E49" s="387"/>
      <c r="I49" s="290"/>
      <c r="J49" s="290"/>
      <c r="K49" s="290"/>
    </row>
    <row r="50" spans="2:11" s="358" customFormat="1" ht="15">
      <c r="B50" s="381"/>
      <c r="C50" s="381"/>
      <c r="D50" s="387"/>
      <c r="E50" s="387"/>
      <c r="I50" s="290"/>
      <c r="J50" s="290"/>
      <c r="K50" s="290"/>
    </row>
    <row r="51" spans="2:11" s="358" customFormat="1" ht="15">
      <c r="B51" s="381"/>
      <c r="C51" s="381"/>
      <c r="D51" s="387"/>
      <c r="E51" s="387"/>
      <c r="I51" s="290"/>
      <c r="J51" s="290"/>
      <c r="K51" s="290"/>
    </row>
    <row r="52" spans="2:11" s="358" customFormat="1" ht="15">
      <c r="B52" s="381"/>
      <c r="C52" s="381"/>
      <c r="D52" s="387"/>
      <c r="E52" s="387"/>
      <c r="I52" s="290"/>
      <c r="J52" s="290"/>
      <c r="K52" s="290"/>
    </row>
    <row r="53" spans="2:11" s="358" customFormat="1" ht="15">
      <c r="B53" s="381"/>
      <c r="C53" s="381"/>
      <c r="D53" s="387"/>
      <c r="E53" s="387"/>
      <c r="I53" s="290"/>
      <c r="J53" s="290"/>
      <c r="K53" s="290"/>
    </row>
    <row r="54" spans="2:11" s="358" customFormat="1" ht="15">
      <c r="B54" s="381"/>
      <c r="C54" s="381"/>
      <c r="D54" s="387"/>
      <c r="E54" s="387"/>
      <c r="I54" s="290"/>
      <c r="J54" s="290"/>
      <c r="K54" s="290"/>
    </row>
    <row r="55" spans="2:11" s="358" customFormat="1" ht="15">
      <c r="B55" s="381"/>
      <c r="C55" s="381"/>
      <c r="D55" s="387"/>
      <c r="E55" s="387"/>
      <c r="I55" s="290"/>
      <c r="J55" s="290"/>
      <c r="K55" s="290"/>
    </row>
    <row r="56" spans="2:11" s="358" customFormat="1" ht="15">
      <c r="B56" s="381"/>
      <c r="C56" s="381"/>
      <c r="D56" s="387"/>
      <c r="E56" s="387"/>
      <c r="I56" s="290"/>
      <c r="J56" s="290"/>
      <c r="K56" s="290"/>
    </row>
    <row r="57" spans="2:11" s="358" customFormat="1" ht="15">
      <c r="B57" s="381"/>
      <c r="C57" s="381"/>
      <c r="D57" s="387"/>
      <c r="E57" s="387"/>
      <c r="I57" s="290"/>
      <c r="J57" s="290"/>
      <c r="K57" s="290"/>
    </row>
    <row r="58" spans="2:11" s="358" customFormat="1" ht="15">
      <c r="B58" s="381"/>
      <c r="C58" s="381"/>
      <c r="D58" s="387"/>
      <c r="E58" s="387"/>
      <c r="I58" s="290"/>
      <c r="J58" s="290"/>
      <c r="K58" s="290"/>
    </row>
    <row r="59" spans="2:11" s="358" customFormat="1" ht="15">
      <c r="B59" s="381"/>
      <c r="C59" s="381"/>
      <c r="D59" s="387"/>
      <c r="E59" s="387"/>
      <c r="I59" s="290"/>
      <c r="J59" s="290"/>
      <c r="K59" s="290"/>
    </row>
    <row r="60" spans="2:11" s="358" customFormat="1" ht="15">
      <c r="B60" s="381"/>
      <c r="C60" s="381"/>
      <c r="D60" s="387"/>
      <c r="E60" s="387"/>
      <c r="I60" s="290"/>
      <c r="J60" s="290"/>
      <c r="K60" s="290"/>
    </row>
    <row r="61" spans="2:11" s="358" customFormat="1" ht="15">
      <c r="B61" s="381"/>
      <c r="C61" s="381"/>
      <c r="D61" s="387"/>
      <c r="E61" s="387"/>
      <c r="I61" s="290"/>
      <c r="J61" s="290"/>
      <c r="K61" s="290"/>
    </row>
    <row r="62" spans="2:11" s="358" customFormat="1" ht="15">
      <c r="B62" s="381"/>
      <c r="C62" s="381"/>
      <c r="D62" s="387"/>
      <c r="E62" s="387"/>
      <c r="I62" s="290"/>
      <c r="J62" s="290"/>
      <c r="K62" s="290"/>
    </row>
    <row r="63" spans="2:11" s="358" customFormat="1" ht="15">
      <c r="B63" s="381"/>
      <c r="C63" s="381"/>
      <c r="D63" s="387"/>
      <c r="E63" s="387"/>
      <c r="I63" s="290"/>
      <c r="J63" s="290"/>
      <c r="K63" s="290"/>
    </row>
    <row r="64" spans="2:11" s="358" customFormat="1" ht="15">
      <c r="B64" s="381"/>
      <c r="C64" s="381"/>
      <c r="D64" s="387"/>
      <c r="E64" s="387"/>
      <c r="I64" s="290"/>
      <c r="J64" s="290"/>
      <c r="K64" s="290"/>
    </row>
    <row r="65" spans="2:11" s="358" customFormat="1" ht="15">
      <c r="B65" s="381"/>
      <c r="C65" s="381"/>
      <c r="D65" s="387"/>
      <c r="E65" s="387"/>
      <c r="I65" s="290"/>
      <c r="J65" s="290"/>
      <c r="K65" s="290"/>
    </row>
    <row r="66" spans="2:11" s="358" customFormat="1" ht="15">
      <c r="B66" s="381"/>
      <c r="C66" s="381"/>
      <c r="D66" s="387"/>
      <c r="E66" s="387"/>
      <c r="I66" s="290"/>
      <c r="J66" s="290"/>
      <c r="K66" s="290"/>
    </row>
    <row r="67" spans="2:11" s="358" customFormat="1" ht="15">
      <c r="B67" s="381"/>
      <c r="C67" s="381"/>
      <c r="D67" s="387"/>
      <c r="E67" s="387"/>
      <c r="I67" s="290"/>
      <c r="J67" s="290"/>
      <c r="K67" s="290"/>
    </row>
    <row r="68" spans="2:11" s="358" customFormat="1" ht="15">
      <c r="B68" s="381"/>
      <c r="C68" s="381"/>
      <c r="D68" s="387"/>
      <c r="E68" s="387"/>
      <c r="I68" s="290"/>
      <c r="J68" s="290"/>
      <c r="K68" s="290"/>
    </row>
    <row r="69" spans="2:11" s="358" customFormat="1" ht="15">
      <c r="B69" s="381"/>
      <c r="C69" s="381"/>
      <c r="D69" s="387"/>
      <c r="E69" s="387"/>
      <c r="I69" s="290"/>
      <c r="J69" s="290"/>
      <c r="K69" s="290"/>
    </row>
    <row r="70" spans="2:11" s="358" customFormat="1" ht="15">
      <c r="B70" s="381"/>
      <c r="C70" s="381"/>
      <c r="D70" s="387"/>
      <c r="E70" s="387"/>
      <c r="I70" s="290"/>
      <c r="J70" s="290"/>
      <c r="K70" s="290"/>
    </row>
    <row r="71" spans="2:11" s="358" customFormat="1" ht="15">
      <c r="B71" s="381"/>
      <c r="C71" s="381"/>
      <c r="D71" s="387"/>
      <c r="E71" s="387"/>
      <c r="I71" s="290"/>
      <c r="J71" s="290"/>
      <c r="K71" s="290"/>
    </row>
    <row r="72" spans="2:11" s="358" customFormat="1" ht="15">
      <c r="B72" s="381"/>
      <c r="C72" s="381"/>
      <c r="D72" s="387"/>
      <c r="E72" s="387"/>
      <c r="I72" s="290"/>
      <c r="J72" s="290"/>
      <c r="K72" s="290"/>
    </row>
    <row r="73" spans="2:11" s="358" customFormat="1" ht="15">
      <c r="B73" s="381"/>
      <c r="C73" s="381"/>
      <c r="D73" s="387"/>
      <c r="E73" s="387"/>
      <c r="I73" s="290"/>
      <c r="J73" s="290"/>
      <c r="K73" s="290"/>
    </row>
    <row r="74" spans="2:11" s="358" customFormat="1" ht="15">
      <c r="B74" s="381"/>
      <c r="C74" s="381"/>
      <c r="D74" s="387"/>
      <c r="E74" s="387"/>
      <c r="I74" s="290"/>
      <c r="J74" s="290"/>
      <c r="K74" s="290"/>
    </row>
    <row r="75" spans="2:11" s="358" customFormat="1" ht="15">
      <c r="B75" s="381"/>
      <c r="C75" s="381"/>
      <c r="D75" s="387"/>
      <c r="E75" s="387"/>
      <c r="I75" s="290"/>
      <c r="J75" s="290"/>
      <c r="K75" s="290"/>
    </row>
    <row r="76" spans="2:11" s="358" customFormat="1" ht="15">
      <c r="B76" s="381"/>
      <c r="C76" s="381"/>
      <c r="D76" s="387"/>
      <c r="E76" s="387"/>
      <c r="I76" s="290"/>
      <c r="J76" s="290"/>
      <c r="K76" s="290"/>
    </row>
    <row r="77" spans="2:11" s="358" customFormat="1" ht="15">
      <c r="B77" s="381"/>
      <c r="C77" s="381"/>
      <c r="D77" s="387"/>
      <c r="E77" s="387"/>
      <c r="I77" s="290"/>
      <c r="J77" s="290"/>
      <c r="K77" s="290"/>
    </row>
    <row r="78" spans="2:11" s="358" customFormat="1" ht="15">
      <c r="B78" s="381"/>
      <c r="C78" s="381"/>
      <c r="D78" s="387"/>
      <c r="E78" s="387"/>
      <c r="I78" s="290"/>
      <c r="J78" s="290"/>
      <c r="K78" s="290"/>
    </row>
    <row r="79" spans="2:11" s="358" customFormat="1" ht="15">
      <c r="B79" s="381"/>
      <c r="C79" s="381"/>
      <c r="D79" s="387"/>
      <c r="E79" s="387"/>
      <c r="I79" s="290"/>
      <c r="J79" s="290"/>
      <c r="K79" s="290"/>
    </row>
    <row r="80" spans="2:11" s="358" customFormat="1" ht="15">
      <c r="B80" s="381"/>
      <c r="C80" s="381"/>
      <c r="D80" s="387"/>
      <c r="E80" s="387"/>
      <c r="I80" s="290"/>
      <c r="J80" s="290"/>
      <c r="K80" s="290"/>
    </row>
    <row r="81" spans="2:11" s="358" customFormat="1" ht="15">
      <c r="B81" s="381"/>
      <c r="C81" s="381"/>
      <c r="D81" s="387"/>
      <c r="E81" s="387"/>
      <c r="I81" s="290"/>
      <c r="J81" s="290"/>
      <c r="K81" s="290"/>
    </row>
    <row r="82" spans="2:11" s="358" customFormat="1" ht="15">
      <c r="B82" s="381"/>
      <c r="C82" s="381"/>
      <c r="D82" s="387"/>
      <c r="E82" s="387"/>
      <c r="I82" s="290"/>
      <c r="J82" s="290"/>
      <c r="K82" s="290"/>
    </row>
    <row r="83" spans="2:11" s="358" customFormat="1" ht="15">
      <c r="B83" s="381"/>
      <c r="C83" s="381"/>
      <c r="D83" s="387"/>
      <c r="E83" s="387"/>
      <c r="I83" s="290"/>
      <c r="J83" s="290"/>
      <c r="K83" s="290"/>
    </row>
    <row r="84" spans="2:11" s="358" customFormat="1" ht="15">
      <c r="B84" s="381"/>
      <c r="C84" s="381"/>
      <c r="D84" s="387"/>
      <c r="E84" s="387"/>
      <c r="I84" s="290"/>
      <c r="J84" s="290"/>
      <c r="K84" s="290"/>
    </row>
    <row r="85" spans="2:11" s="358" customFormat="1" ht="15">
      <c r="B85" s="381"/>
      <c r="C85" s="381"/>
      <c r="D85" s="387"/>
      <c r="E85" s="387"/>
      <c r="I85" s="290"/>
      <c r="J85" s="290"/>
      <c r="K85" s="290"/>
    </row>
    <row r="86" spans="2:11" s="358" customFormat="1" ht="15">
      <c r="B86" s="381"/>
      <c r="C86" s="381"/>
      <c r="D86" s="387"/>
      <c r="E86" s="387"/>
      <c r="I86" s="290"/>
      <c r="J86" s="290"/>
      <c r="K86" s="290"/>
    </row>
    <row r="87" spans="2:11" s="358" customFormat="1" ht="15">
      <c r="B87" s="381"/>
      <c r="C87" s="381"/>
      <c r="D87" s="387"/>
      <c r="E87" s="387"/>
      <c r="I87" s="290"/>
      <c r="J87" s="290"/>
      <c r="K87" s="290"/>
    </row>
    <row r="88" spans="2:11" s="358" customFormat="1" ht="15">
      <c r="B88" s="381"/>
      <c r="C88" s="381"/>
      <c r="D88" s="387"/>
      <c r="E88" s="387"/>
      <c r="I88" s="290"/>
      <c r="J88" s="290"/>
      <c r="K88" s="290"/>
    </row>
    <row r="89" spans="2:11" s="358" customFormat="1" ht="15">
      <c r="B89" s="381"/>
      <c r="C89" s="381"/>
      <c r="D89" s="387"/>
      <c r="E89" s="387"/>
      <c r="I89" s="290"/>
      <c r="J89" s="290"/>
      <c r="K89" s="290"/>
    </row>
    <row r="90" spans="2:11" s="358" customFormat="1" ht="15">
      <c r="B90" s="381"/>
      <c r="C90" s="381"/>
      <c r="D90" s="387"/>
      <c r="E90" s="387"/>
      <c r="I90" s="290"/>
      <c r="J90" s="290"/>
      <c r="K90" s="290"/>
    </row>
    <row r="91" spans="2:11" s="358" customFormat="1" ht="15">
      <c r="B91" s="381"/>
      <c r="C91" s="381"/>
      <c r="D91" s="387"/>
      <c r="E91" s="387"/>
      <c r="I91" s="290"/>
      <c r="J91" s="290"/>
      <c r="K91" s="290"/>
    </row>
    <row r="92" spans="2:11" s="358" customFormat="1" ht="15">
      <c r="B92" s="381"/>
      <c r="C92" s="381"/>
      <c r="D92" s="387"/>
      <c r="E92" s="387"/>
      <c r="I92" s="290"/>
      <c r="J92" s="290"/>
      <c r="K92" s="290"/>
    </row>
    <row r="93" spans="2:11" s="358" customFormat="1" ht="15">
      <c r="B93" s="381"/>
      <c r="C93" s="381"/>
      <c r="D93" s="387"/>
      <c r="E93" s="387"/>
      <c r="I93" s="290"/>
      <c r="J93" s="290"/>
      <c r="K93" s="290"/>
    </row>
    <row r="94" spans="2:11" s="358" customFormat="1" ht="15">
      <c r="B94" s="381"/>
      <c r="C94" s="381"/>
      <c r="D94" s="387"/>
      <c r="E94" s="387"/>
      <c r="I94" s="290"/>
      <c r="J94" s="290"/>
      <c r="K94" s="290"/>
    </row>
    <row r="95" spans="2:11" s="358" customFormat="1" ht="15">
      <c r="B95" s="381"/>
      <c r="C95" s="381"/>
      <c r="D95" s="387"/>
      <c r="E95" s="387"/>
      <c r="I95" s="290"/>
      <c r="J95" s="290"/>
      <c r="K95" s="290"/>
    </row>
    <row r="96" spans="2:11" s="358" customFormat="1" ht="15">
      <c r="B96" s="381"/>
      <c r="C96" s="381"/>
      <c r="D96" s="387"/>
      <c r="E96" s="387"/>
      <c r="I96" s="290"/>
      <c r="J96" s="290"/>
      <c r="K96" s="290"/>
    </row>
    <row r="97" spans="2:11" s="358" customFormat="1" ht="15">
      <c r="B97" s="381"/>
      <c r="C97" s="381"/>
      <c r="D97" s="387"/>
      <c r="E97" s="387"/>
      <c r="I97" s="290"/>
      <c r="J97" s="290"/>
      <c r="K97" s="290"/>
    </row>
    <row r="98" spans="2:11" s="358" customFormat="1" ht="15">
      <c r="B98" s="381"/>
      <c r="C98" s="381"/>
      <c r="D98" s="387"/>
      <c r="E98" s="387"/>
      <c r="I98" s="290"/>
      <c r="J98" s="290"/>
      <c r="K98" s="290"/>
    </row>
    <row r="99" spans="2:11" s="358" customFormat="1" ht="15">
      <c r="B99" s="381"/>
      <c r="C99" s="381"/>
      <c r="D99" s="387"/>
      <c r="E99" s="387"/>
      <c r="I99" s="290"/>
      <c r="J99" s="290"/>
      <c r="K99" s="290"/>
    </row>
    <row r="100" spans="2:11" s="358" customFormat="1" ht="15">
      <c r="B100" s="381"/>
      <c r="C100" s="381"/>
      <c r="D100" s="387"/>
      <c r="E100" s="387"/>
      <c r="I100" s="290"/>
      <c r="J100" s="290"/>
      <c r="K100" s="290"/>
    </row>
    <row r="101" spans="2:11" s="358" customFormat="1" ht="15">
      <c r="B101" s="381"/>
      <c r="C101" s="381"/>
      <c r="D101" s="387"/>
      <c r="E101" s="387"/>
      <c r="I101" s="290"/>
      <c r="J101" s="290"/>
      <c r="K101" s="290"/>
    </row>
    <row r="102" spans="2:11" s="358" customFormat="1" ht="15">
      <c r="B102" s="381"/>
      <c r="C102" s="381"/>
      <c r="D102" s="387"/>
      <c r="E102" s="387"/>
      <c r="I102" s="290"/>
      <c r="J102" s="290"/>
      <c r="K102" s="290"/>
    </row>
    <row r="103" spans="2:11" s="358" customFormat="1" ht="15">
      <c r="B103" s="381"/>
      <c r="C103" s="381"/>
      <c r="D103" s="387"/>
      <c r="E103" s="387"/>
      <c r="I103" s="290"/>
      <c r="J103" s="290"/>
      <c r="K103" s="290"/>
    </row>
    <row r="104" spans="2:11" s="358" customFormat="1" ht="15">
      <c r="B104" s="381"/>
      <c r="C104" s="381"/>
      <c r="D104" s="387"/>
      <c r="E104" s="387"/>
      <c r="I104" s="290"/>
      <c r="J104" s="290"/>
      <c r="K104" s="290"/>
    </row>
    <row r="105" spans="2:11" s="358" customFormat="1" ht="15">
      <c r="B105" s="381"/>
      <c r="C105" s="381"/>
      <c r="D105" s="387"/>
      <c r="E105" s="387"/>
      <c r="I105" s="290"/>
      <c r="J105" s="290"/>
      <c r="K105" s="290"/>
    </row>
    <row r="106" spans="2:11" s="358" customFormat="1" ht="15">
      <c r="B106" s="381"/>
      <c r="C106" s="381"/>
      <c r="D106" s="387"/>
      <c r="E106" s="387"/>
      <c r="I106" s="290"/>
      <c r="J106" s="290"/>
      <c r="K106" s="290"/>
    </row>
    <row r="107" spans="2:11" s="358" customFormat="1" ht="15">
      <c r="B107" s="381"/>
      <c r="C107" s="381"/>
      <c r="D107" s="387"/>
      <c r="E107" s="387"/>
      <c r="I107" s="290"/>
      <c r="J107" s="290"/>
      <c r="K107" s="290"/>
    </row>
    <row r="108" spans="2:11" s="358" customFormat="1" ht="15">
      <c r="B108" s="381"/>
      <c r="C108" s="381"/>
      <c r="D108" s="387"/>
      <c r="E108" s="387"/>
      <c r="I108" s="290"/>
      <c r="J108" s="290"/>
      <c r="K108" s="290"/>
    </row>
    <row r="109" spans="2:11" s="358" customFormat="1" ht="15">
      <c r="B109" s="381"/>
      <c r="C109" s="381"/>
      <c r="D109" s="387"/>
      <c r="E109" s="387"/>
      <c r="I109" s="290"/>
      <c r="J109" s="290"/>
      <c r="K109" s="290"/>
    </row>
    <row r="110" spans="2:11" s="358" customFormat="1" ht="15">
      <c r="B110" s="381"/>
      <c r="C110" s="381"/>
      <c r="D110" s="387"/>
      <c r="E110" s="387"/>
      <c r="I110" s="290"/>
      <c r="J110" s="290"/>
      <c r="K110" s="290"/>
    </row>
    <row r="111" spans="2:11" s="358" customFormat="1" ht="15">
      <c r="B111" s="381"/>
      <c r="C111" s="381"/>
      <c r="D111" s="387"/>
      <c r="E111" s="387"/>
      <c r="I111" s="290"/>
      <c r="J111" s="290"/>
      <c r="K111" s="290"/>
    </row>
    <row r="112" spans="2:11" s="358" customFormat="1" ht="15">
      <c r="B112" s="381"/>
      <c r="C112" s="381"/>
      <c r="D112" s="387"/>
      <c r="E112" s="387"/>
      <c r="I112" s="290"/>
      <c r="J112" s="290"/>
      <c r="K112" s="290"/>
    </row>
    <row r="113" spans="2:11" s="358" customFormat="1" ht="15">
      <c r="B113" s="381"/>
      <c r="C113" s="381"/>
      <c r="D113" s="387"/>
      <c r="E113" s="387"/>
      <c r="I113" s="290"/>
      <c r="J113" s="290"/>
      <c r="K113" s="290"/>
    </row>
    <row r="114" spans="2:11" s="358" customFormat="1" ht="15">
      <c r="B114" s="381"/>
      <c r="C114" s="381"/>
      <c r="D114" s="387"/>
      <c r="E114" s="387"/>
      <c r="I114" s="290"/>
      <c r="J114" s="290"/>
      <c r="K114" s="290"/>
    </row>
    <row r="115" spans="2:11" s="358" customFormat="1" ht="15">
      <c r="B115" s="381"/>
      <c r="C115" s="381"/>
      <c r="D115" s="387"/>
      <c r="E115" s="387"/>
      <c r="I115" s="290"/>
      <c r="J115" s="290"/>
      <c r="K115" s="290"/>
    </row>
    <row r="116" spans="2:11" s="358" customFormat="1" ht="15">
      <c r="B116" s="381"/>
      <c r="C116" s="381"/>
      <c r="D116" s="387"/>
      <c r="E116" s="387"/>
      <c r="I116" s="290"/>
      <c r="J116" s="290"/>
      <c r="K116" s="290"/>
    </row>
    <row r="117" spans="2:11" s="358" customFormat="1" ht="15">
      <c r="B117" s="381"/>
      <c r="C117" s="381"/>
      <c r="D117" s="387"/>
      <c r="E117" s="387"/>
      <c r="I117" s="290"/>
      <c r="J117" s="290"/>
      <c r="K117" s="290"/>
    </row>
    <row r="118" spans="2:11" s="358" customFormat="1" ht="15">
      <c r="B118" s="381"/>
      <c r="C118" s="381"/>
      <c r="D118" s="387"/>
      <c r="E118" s="387"/>
      <c r="I118" s="290"/>
      <c r="J118" s="290"/>
      <c r="K118" s="290"/>
    </row>
    <row r="119" spans="2:11" s="358" customFormat="1" ht="15">
      <c r="B119" s="381"/>
      <c r="C119" s="381"/>
      <c r="D119" s="387"/>
      <c r="E119" s="387"/>
      <c r="I119" s="290"/>
      <c r="J119" s="290"/>
      <c r="K119" s="290"/>
    </row>
    <row r="120" spans="2:11" s="358" customFormat="1" ht="15">
      <c r="B120" s="381"/>
      <c r="C120" s="381"/>
      <c r="D120" s="387"/>
      <c r="E120" s="387"/>
      <c r="I120" s="290"/>
      <c r="J120" s="290"/>
      <c r="K120" s="290"/>
    </row>
    <row r="121" spans="2:11" s="358" customFormat="1" ht="15">
      <c r="B121" s="381"/>
      <c r="C121" s="381"/>
      <c r="D121" s="387"/>
      <c r="E121" s="387"/>
      <c r="I121" s="290"/>
      <c r="J121" s="290"/>
      <c r="K121" s="290"/>
    </row>
    <row r="122" spans="2:11" s="358" customFormat="1" ht="15">
      <c r="B122" s="381"/>
      <c r="C122" s="381"/>
      <c r="D122" s="387"/>
      <c r="E122" s="387"/>
      <c r="I122" s="290"/>
      <c r="J122" s="290"/>
      <c r="K122" s="290"/>
    </row>
    <row r="123" spans="2:11" s="358" customFormat="1" ht="15">
      <c r="B123" s="381"/>
      <c r="C123" s="381"/>
      <c r="D123" s="387"/>
      <c r="E123" s="387"/>
      <c r="I123" s="290"/>
      <c r="J123" s="290"/>
      <c r="K123" s="290"/>
    </row>
    <row r="124" spans="2:11" s="358" customFormat="1" ht="15">
      <c r="B124" s="381"/>
      <c r="C124" s="381"/>
      <c r="D124" s="387"/>
      <c r="E124" s="387"/>
      <c r="I124" s="290"/>
      <c r="J124" s="290"/>
      <c r="K124" s="290"/>
    </row>
    <row r="125" spans="2:11" s="358" customFormat="1" ht="15">
      <c r="B125" s="381"/>
      <c r="C125" s="381"/>
      <c r="D125" s="387"/>
      <c r="E125" s="387"/>
      <c r="I125" s="290"/>
      <c r="J125" s="290"/>
      <c r="K125" s="290"/>
    </row>
    <row r="126" spans="2:11" s="358" customFormat="1" ht="15">
      <c r="B126" s="381"/>
      <c r="C126" s="381"/>
      <c r="D126" s="387"/>
      <c r="E126" s="387"/>
      <c r="I126" s="290"/>
      <c r="J126" s="290"/>
      <c r="K126" s="290"/>
    </row>
    <row r="127" spans="2:11" s="358" customFormat="1" ht="15">
      <c r="B127" s="381"/>
      <c r="C127" s="381"/>
      <c r="D127" s="387"/>
      <c r="E127" s="387"/>
      <c r="I127" s="290"/>
      <c r="J127" s="290"/>
      <c r="K127" s="290"/>
    </row>
    <row r="128" spans="2:11" s="358" customFormat="1" ht="15">
      <c r="B128" s="381"/>
      <c r="C128" s="381"/>
      <c r="D128" s="387"/>
      <c r="E128" s="387"/>
      <c r="I128" s="290"/>
      <c r="J128" s="290"/>
      <c r="K128" s="290"/>
    </row>
    <row r="129" spans="2:11" s="358" customFormat="1" ht="15">
      <c r="B129" s="381"/>
      <c r="C129" s="381"/>
      <c r="D129" s="387"/>
      <c r="E129" s="387"/>
      <c r="I129" s="290"/>
      <c r="J129" s="290"/>
      <c r="K129" s="290"/>
    </row>
    <row r="130" spans="2:11" s="358" customFormat="1" ht="15">
      <c r="B130" s="381"/>
      <c r="C130" s="381"/>
      <c r="D130" s="387"/>
      <c r="E130" s="387"/>
      <c r="I130" s="290"/>
      <c r="J130" s="290"/>
      <c r="K130" s="290"/>
    </row>
    <row r="131" spans="2:11" s="358" customFormat="1" ht="15">
      <c r="B131" s="381"/>
      <c r="C131" s="381"/>
      <c r="D131" s="387"/>
      <c r="E131" s="387"/>
      <c r="I131" s="290"/>
      <c r="J131" s="290"/>
      <c r="K131" s="290"/>
    </row>
    <row r="132" spans="2:11" s="358" customFormat="1" ht="15">
      <c r="B132" s="381"/>
      <c r="C132" s="381"/>
      <c r="D132" s="387"/>
      <c r="E132" s="387"/>
      <c r="I132" s="290"/>
      <c r="J132" s="290"/>
      <c r="K132" s="290"/>
    </row>
    <row r="133" spans="2:11" s="358" customFormat="1" ht="15">
      <c r="B133" s="381"/>
      <c r="C133" s="381"/>
      <c r="D133" s="387"/>
      <c r="E133" s="387"/>
      <c r="I133" s="290"/>
      <c r="J133" s="290"/>
      <c r="K133" s="290"/>
    </row>
    <row r="134" spans="2:11" s="358" customFormat="1" ht="15">
      <c r="B134" s="381"/>
      <c r="C134" s="381"/>
      <c r="D134" s="387"/>
      <c r="E134" s="387"/>
      <c r="I134" s="290"/>
      <c r="J134" s="290"/>
      <c r="K134" s="290"/>
    </row>
    <row r="135" spans="2:11" s="358" customFormat="1" ht="15">
      <c r="B135" s="381"/>
      <c r="C135" s="381"/>
      <c r="D135" s="387"/>
      <c r="E135" s="387"/>
      <c r="I135" s="290"/>
      <c r="J135" s="290"/>
      <c r="K135" s="290"/>
    </row>
    <row r="136" spans="2:11" s="358" customFormat="1" ht="15">
      <c r="B136" s="381"/>
      <c r="C136" s="381"/>
      <c r="D136" s="387"/>
      <c r="E136" s="387"/>
      <c r="I136" s="290"/>
      <c r="J136" s="290"/>
      <c r="K136" s="290"/>
    </row>
    <row r="137" spans="2:11" s="358" customFormat="1" ht="15">
      <c r="B137" s="381"/>
      <c r="C137" s="381"/>
      <c r="D137" s="387"/>
      <c r="E137" s="387"/>
      <c r="I137" s="290"/>
      <c r="J137" s="290"/>
      <c r="K137" s="290"/>
    </row>
    <row r="138" spans="2:11" s="358" customFormat="1" ht="15">
      <c r="B138" s="381"/>
      <c r="C138" s="381"/>
      <c r="D138" s="387"/>
      <c r="E138" s="387"/>
      <c r="I138" s="290"/>
      <c r="J138" s="290"/>
      <c r="K138" s="290"/>
    </row>
    <row r="139" spans="2:11" s="358" customFormat="1" ht="15">
      <c r="B139" s="381"/>
      <c r="C139" s="381"/>
      <c r="D139" s="387"/>
      <c r="E139" s="387"/>
      <c r="I139" s="290"/>
      <c r="J139" s="290"/>
      <c r="K139" s="290"/>
    </row>
    <row r="140" spans="2:11" s="358" customFormat="1" ht="15">
      <c r="B140" s="381"/>
      <c r="C140" s="381"/>
      <c r="D140" s="387"/>
      <c r="E140" s="387"/>
      <c r="I140" s="290"/>
      <c r="J140" s="290"/>
      <c r="K140" s="290"/>
    </row>
    <row r="141" spans="2:11" s="358" customFormat="1" ht="15">
      <c r="B141" s="381"/>
      <c r="C141" s="381"/>
      <c r="D141" s="387"/>
      <c r="E141" s="387"/>
      <c r="I141" s="290"/>
      <c r="J141" s="290"/>
      <c r="K141" s="290"/>
    </row>
    <row r="142" spans="2:11" s="358" customFormat="1" ht="15">
      <c r="B142" s="381"/>
      <c r="C142" s="381"/>
      <c r="D142" s="387"/>
      <c r="E142" s="387"/>
      <c r="I142" s="290"/>
      <c r="J142" s="290"/>
      <c r="K142" s="290"/>
    </row>
    <row r="143" spans="2:11" s="358" customFormat="1" ht="15">
      <c r="B143" s="381"/>
      <c r="C143" s="381"/>
      <c r="D143" s="387"/>
      <c r="E143" s="387"/>
      <c r="I143" s="290"/>
      <c r="J143" s="290"/>
      <c r="K143" s="290"/>
    </row>
    <row r="144" spans="2:11" s="358" customFormat="1" ht="15">
      <c r="B144" s="381"/>
      <c r="C144" s="381"/>
      <c r="D144" s="387"/>
      <c r="E144" s="387"/>
      <c r="I144" s="290"/>
      <c r="J144" s="290"/>
      <c r="K144" s="290"/>
    </row>
    <row r="145" spans="2:11" s="358" customFormat="1" ht="15">
      <c r="B145" s="381"/>
      <c r="C145" s="381"/>
      <c r="D145" s="387"/>
      <c r="E145" s="387"/>
      <c r="I145" s="290"/>
      <c r="J145" s="290"/>
      <c r="K145" s="290"/>
    </row>
    <row r="146" spans="2:11" s="358" customFormat="1" ht="15">
      <c r="B146" s="381"/>
      <c r="C146" s="381"/>
      <c r="D146" s="387"/>
      <c r="E146" s="387"/>
      <c r="I146" s="290"/>
      <c r="J146" s="290"/>
      <c r="K146" s="290"/>
    </row>
    <row r="147" spans="2:11" s="358" customFormat="1" ht="15">
      <c r="B147" s="381"/>
      <c r="C147" s="381"/>
      <c r="D147" s="387"/>
      <c r="E147" s="387"/>
      <c r="I147" s="290"/>
      <c r="J147" s="290"/>
      <c r="K147" s="290"/>
    </row>
    <row r="148" spans="2:11" s="358" customFormat="1" ht="15">
      <c r="B148" s="381"/>
      <c r="C148" s="381"/>
      <c r="D148" s="387"/>
      <c r="E148" s="387"/>
      <c r="I148" s="290"/>
      <c r="J148" s="290"/>
      <c r="K148" s="290"/>
    </row>
    <row r="149" spans="2:11" s="358" customFormat="1" ht="15">
      <c r="B149" s="381"/>
      <c r="C149" s="381"/>
      <c r="D149" s="387"/>
      <c r="E149" s="387"/>
      <c r="I149" s="290"/>
      <c r="J149" s="290"/>
      <c r="K149" s="290"/>
    </row>
    <row r="150" spans="2:11" s="358" customFormat="1" ht="15">
      <c r="B150" s="381"/>
      <c r="C150" s="381"/>
      <c r="D150" s="387"/>
      <c r="E150" s="387"/>
      <c r="I150" s="290"/>
      <c r="J150" s="290"/>
      <c r="K150" s="290"/>
    </row>
    <row r="151" spans="2:11" s="358" customFormat="1" ht="15">
      <c r="B151" s="381"/>
      <c r="C151" s="381"/>
      <c r="D151" s="387"/>
      <c r="E151" s="387"/>
      <c r="I151" s="290"/>
      <c r="J151" s="290"/>
      <c r="K151" s="290"/>
    </row>
    <row r="152" spans="2:11" s="358" customFormat="1" ht="15">
      <c r="B152" s="381"/>
      <c r="C152" s="381"/>
      <c r="D152" s="387"/>
      <c r="E152" s="387"/>
      <c r="I152" s="290"/>
      <c r="J152" s="290"/>
      <c r="K152" s="290"/>
    </row>
    <row r="153" spans="2:11" s="358" customFormat="1" ht="15">
      <c r="B153" s="381"/>
      <c r="C153" s="381"/>
      <c r="D153" s="387"/>
      <c r="E153" s="387"/>
      <c r="I153" s="290"/>
      <c r="J153" s="290"/>
      <c r="K153" s="290"/>
    </row>
    <row r="154" spans="2:11" s="358" customFormat="1" ht="15">
      <c r="B154" s="381"/>
      <c r="C154" s="381"/>
      <c r="D154" s="387"/>
      <c r="E154" s="387"/>
      <c r="I154" s="290"/>
      <c r="J154" s="290"/>
      <c r="K154" s="290"/>
    </row>
    <row r="155" spans="2:11" s="358" customFormat="1" ht="15">
      <c r="B155" s="381"/>
      <c r="C155" s="381"/>
      <c r="D155" s="387"/>
      <c r="E155" s="387"/>
      <c r="I155" s="290"/>
      <c r="J155" s="290"/>
      <c r="K155" s="290"/>
    </row>
    <row r="156" spans="2:11" s="358" customFormat="1" ht="15">
      <c r="B156" s="381"/>
      <c r="C156" s="381"/>
      <c r="D156" s="387"/>
      <c r="E156" s="387"/>
      <c r="I156" s="290"/>
      <c r="J156" s="290"/>
      <c r="K156" s="290"/>
    </row>
    <row r="157" spans="2:11" s="358" customFormat="1" ht="15">
      <c r="B157" s="381"/>
      <c r="C157" s="381"/>
      <c r="D157" s="387"/>
      <c r="E157" s="387"/>
      <c r="I157" s="290"/>
      <c r="J157" s="290"/>
      <c r="K157" s="290"/>
    </row>
    <row r="158" spans="2:11" s="358" customFormat="1" ht="15">
      <c r="B158" s="381"/>
      <c r="C158" s="381"/>
      <c r="D158" s="387"/>
      <c r="E158" s="387"/>
      <c r="I158" s="290"/>
      <c r="J158" s="290"/>
      <c r="K158" s="290"/>
    </row>
    <row r="159" spans="2:11" s="358" customFormat="1" ht="15">
      <c r="B159" s="381"/>
      <c r="C159" s="381"/>
      <c r="D159" s="387"/>
      <c r="E159" s="387"/>
      <c r="I159" s="290"/>
      <c r="J159" s="290"/>
      <c r="K159" s="290"/>
    </row>
    <row r="160" spans="2:11" s="358" customFormat="1" ht="15">
      <c r="B160" s="381"/>
      <c r="C160" s="381"/>
      <c r="D160" s="387"/>
      <c r="E160" s="387"/>
      <c r="I160" s="290"/>
      <c r="J160" s="290"/>
      <c r="K160" s="290"/>
    </row>
    <row r="161" spans="2:11" s="358" customFormat="1" ht="15">
      <c r="B161" s="381"/>
      <c r="C161" s="381"/>
      <c r="D161" s="387"/>
      <c r="E161" s="387"/>
      <c r="I161" s="290"/>
      <c r="J161" s="290"/>
      <c r="K161" s="290"/>
    </row>
    <row r="162" spans="2:11" s="358" customFormat="1" ht="15">
      <c r="B162" s="381"/>
      <c r="C162" s="381"/>
      <c r="D162" s="387"/>
      <c r="E162" s="387"/>
      <c r="I162" s="290"/>
      <c r="J162" s="290"/>
      <c r="K162" s="290"/>
    </row>
    <row r="163" spans="2:11" s="358" customFormat="1" ht="15">
      <c r="B163" s="381"/>
      <c r="C163" s="381"/>
      <c r="D163" s="387"/>
      <c r="E163" s="387"/>
      <c r="I163" s="290"/>
      <c r="J163" s="290"/>
      <c r="K163" s="290"/>
    </row>
    <row r="164" spans="2:11" s="358" customFormat="1" ht="15">
      <c r="B164" s="381"/>
      <c r="C164" s="381"/>
      <c r="D164" s="387"/>
      <c r="E164" s="387"/>
      <c r="I164" s="290"/>
      <c r="J164" s="290"/>
      <c r="K164" s="290"/>
    </row>
    <row r="165" spans="2:11" s="358" customFormat="1" ht="15">
      <c r="B165" s="381"/>
      <c r="C165" s="381"/>
      <c r="D165" s="387"/>
      <c r="E165" s="387"/>
      <c r="I165" s="290"/>
      <c r="J165" s="290"/>
      <c r="K165" s="290"/>
    </row>
    <row r="166" spans="2:11" s="358" customFormat="1" ht="15">
      <c r="B166" s="381"/>
      <c r="C166" s="381"/>
      <c r="D166" s="387"/>
      <c r="E166" s="387"/>
      <c r="I166" s="290"/>
      <c r="J166" s="290"/>
      <c r="K166" s="290"/>
    </row>
    <row r="167" spans="2:11" s="358" customFormat="1" ht="15">
      <c r="B167" s="381"/>
      <c r="C167" s="381"/>
      <c r="D167" s="387"/>
      <c r="E167" s="387"/>
      <c r="I167" s="290"/>
      <c r="J167" s="290"/>
      <c r="K167" s="290"/>
    </row>
    <row r="168" spans="2:11" s="358" customFormat="1" ht="15">
      <c r="B168" s="381"/>
      <c r="C168" s="381"/>
      <c r="D168" s="387"/>
      <c r="E168" s="387"/>
      <c r="I168" s="290"/>
      <c r="J168" s="290"/>
      <c r="K168" s="290"/>
    </row>
    <row r="169" spans="2:11" s="358" customFormat="1" ht="15">
      <c r="B169" s="381"/>
      <c r="C169" s="381"/>
      <c r="D169" s="387"/>
      <c r="E169" s="387"/>
      <c r="I169" s="290"/>
      <c r="J169" s="290"/>
      <c r="K169" s="290"/>
    </row>
    <row r="170" spans="2:11" s="358" customFormat="1" ht="15">
      <c r="B170" s="381"/>
      <c r="C170" s="381"/>
      <c r="D170" s="387"/>
      <c r="E170" s="387"/>
      <c r="I170" s="290"/>
      <c r="J170" s="290"/>
      <c r="K170" s="290"/>
    </row>
    <row r="171" spans="2:11" s="358" customFormat="1" ht="15">
      <c r="B171" s="381"/>
      <c r="C171" s="381"/>
      <c r="D171" s="387"/>
      <c r="E171" s="387"/>
      <c r="I171" s="290"/>
      <c r="J171" s="290"/>
      <c r="K171" s="290"/>
    </row>
    <row r="172" spans="2:11" s="358" customFormat="1" ht="15">
      <c r="B172" s="381"/>
      <c r="C172" s="381"/>
      <c r="D172" s="387"/>
      <c r="E172" s="387"/>
      <c r="I172" s="290"/>
      <c r="J172" s="290"/>
      <c r="K172" s="290"/>
    </row>
    <row r="173" spans="2:11" s="358" customFormat="1" ht="15">
      <c r="B173" s="381"/>
      <c r="C173" s="381"/>
      <c r="D173" s="387"/>
      <c r="E173" s="387"/>
      <c r="I173" s="290"/>
      <c r="J173" s="290"/>
      <c r="K173" s="290"/>
    </row>
    <row r="174" spans="2:11" s="358" customFormat="1" ht="15">
      <c r="B174" s="381"/>
      <c r="C174" s="381"/>
      <c r="D174" s="387"/>
      <c r="E174" s="387"/>
      <c r="I174" s="290"/>
      <c r="J174" s="290"/>
      <c r="K174" s="290"/>
    </row>
    <row r="175" spans="2:11" s="358" customFormat="1" ht="15">
      <c r="B175" s="381"/>
      <c r="C175" s="381"/>
      <c r="D175" s="387"/>
      <c r="E175" s="387"/>
      <c r="I175" s="290"/>
      <c r="J175" s="290"/>
      <c r="K175" s="290"/>
    </row>
    <row r="176" spans="2:11" s="358" customFormat="1" ht="15">
      <c r="B176" s="381"/>
      <c r="C176" s="381"/>
      <c r="D176" s="387"/>
      <c r="E176" s="387"/>
      <c r="I176" s="290"/>
      <c r="J176" s="290"/>
      <c r="K176" s="290"/>
    </row>
    <row r="177" spans="2:11" s="358" customFormat="1" ht="15">
      <c r="B177" s="381"/>
      <c r="C177" s="381"/>
      <c r="D177" s="387"/>
      <c r="E177" s="387"/>
      <c r="I177" s="290"/>
      <c r="J177" s="290"/>
      <c r="K177" s="290"/>
    </row>
    <row r="178" spans="2:11" s="358" customFormat="1" ht="15">
      <c r="B178" s="381"/>
      <c r="C178" s="381"/>
      <c r="D178" s="387"/>
      <c r="E178" s="387"/>
      <c r="I178" s="290"/>
      <c r="J178" s="290"/>
      <c r="K178" s="290"/>
    </row>
    <row r="179" spans="2:11" s="358" customFormat="1" ht="15">
      <c r="B179" s="381"/>
      <c r="C179" s="381"/>
      <c r="D179" s="387"/>
      <c r="E179" s="387"/>
      <c r="I179" s="290"/>
      <c r="J179" s="290"/>
      <c r="K179" s="290"/>
    </row>
    <row r="180" spans="2:11" s="358" customFormat="1" ht="15">
      <c r="B180" s="381"/>
      <c r="C180" s="381"/>
      <c r="D180" s="387"/>
      <c r="E180" s="387"/>
      <c r="I180" s="290"/>
      <c r="J180" s="290"/>
      <c r="K180" s="290"/>
    </row>
    <row r="181" spans="2:11" s="358" customFormat="1" ht="15">
      <c r="B181" s="381"/>
      <c r="C181" s="381"/>
      <c r="D181" s="387"/>
      <c r="E181" s="387"/>
      <c r="I181" s="290"/>
      <c r="J181" s="290"/>
      <c r="K181" s="290"/>
    </row>
    <row r="182" spans="2:11" s="358" customFormat="1" ht="15">
      <c r="B182" s="381"/>
      <c r="C182" s="381"/>
      <c r="D182" s="387"/>
      <c r="E182" s="387"/>
      <c r="I182" s="290"/>
      <c r="J182" s="290"/>
      <c r="K182" s="290"/>
    </row>
    <row r="183" spans="2:11" s="358" customFormat="1" ht="15">
      <c r="B183" s="381"/>
      <c r="C183" s="381"/>
      <c r="D183" s="387"/>
      <c r="E183" s="387"/>
      <c r="I183" s="290"/>
      <c r="J183" s="290"/>
      <c r="K183" s="290"/>
    </row>
    <row r="184" spans="2:11" s="358" customFormat="1" ht="15">
      <c r="B184" s="381"/>
      <c r="C184" s="381"/>
      <c r="D184" s="387"/>
      <c r="E184" s="387"/>
      <c r="I184" s="290"/>
      <c r="J184" s="290"/>
      <c r="K184" s="290"/>
    </row>
    <row r="185" spans="2:11" s="358" customFormat="1" ht="15">
      <c r="B185" s="381"/>
      <c r="C185" s="381"/>
      <c r="D185" s="387"/>
      <c r="E185" s="387"/>
      <c r="I185" s="290"/>
      <c r="J185" s="290"/>
      <c r="K185" s="290"/>
    </row>
    <row r="186" spans="2:11" s="358" customFormat="1" ht="15">
      <c r="B186" s="381"/>
      <c r="C186" s="381"/>
      <c r="D186" s="387"/>
      <c r="E186" s="387"/>
      <c r="I186" s="290"/>
      <c r="J186" s="290"/>
      <c r="K186" s="290"/>
    </row>
    <row r="187" spans="2:11" s="358" customFormat="1" ht="15">
      <c r="B187" s="381"/>
      <c r="C187" s="381"/>
      <c r="D187" s="387"/>
      <c r="E187" s="387"/>
      <c r="I187" s="290"/>
      <c r="J187" s="290"/>
      <c r="K187" s="290"/>
    </row>
    <row r="188" spans="2:11" s="358" customFormat="1" ht="15">
      <c r="B188" s="381"/>
      <c r="C188" s="381"/>
      <c r="D188" s="387"/>
      <c r="E188" s="387"/>
      <c r="I188" s="290"/>
      <c r="J188" s="290"/>
      <c r="K188" s="290"/>
    </row>
    <row r="189" spans="2:11" s="358" customFormat="1" ht="15">
      <c r="B189" s="381"/>
      <c r="C189" s="381"/>
      <c r="D189" s="387"/>
      <c r="E189" s="387"/>
      <c r="I189" s="290"/>
      <c r="J189" s="290"/>
      <c r="K189" s="290"/>
    </row>
    <row r="190" spans="2:11" s="358" customFormat="1" ht="15">
      <c r="B190" s="381"/>
      <c r="C190" s="381"/>
      <c r="D190" s="387"/>
      <c r="E190" s="387"/>
      <c r="I190" s="290"/>
      <c r="J190" s="290"/>
      <c r="K190" s="290"/>
    </row>
    <row r="191" spans="2:11" s="358" customFormat="1" ht="15">
      <c r="B191" s="381"/>
      <c r="C191" s="381"/>
      <c r="D191" s="387"/>
      <c r="E191" s="387"/>
      <c r="I191" s="290"/>
      <c r="J191" s="290"/>
      <c r="K191" s="290"/>
    </row>
    <row r="192" spans="2:11" s="358" customFormat="1" ht="15">
      <c r="B192" s="381"/>
      <c r="C192" s="381"/>
      <c r="D192" s="387"/>
      <c r="E192" s="387"/>
      <c r="I192" s="290"/>
      <c r="J192" s="290"/>
      <c r="K192" s="290"/>
    </row>
    <row r="193" spans="2:11" s="358" customFormat="1" ht="15">
      <c r="B193" s="381"/>
      <c r="C193" s="381"/>
      <c r="D193" s="387"/>
      <c r="E193" s="387"/>
      <c r="I193" s="290"/>
      <c r="J193" s="290"/>
      <c r="K193" s="290"/>
    </row>
    <row r="194" spans="2:11" s="358" customFormat="1" ht="15">
      <c r="B194" s="381"/>
      <c r="C194" s="381"/>
      <c r="D194" s="387"/>
      <c r="E194" s="387"/>
      <c r="I194" s="290"/>
      <c r="J194" s="290"/>
      <c r="K194" s="290"/>
    </row>
    <row r="195" spans="2:11" s="358" customFormat="1" ht="15">
      <c r="B195" s="381"/>
      <c r="C195" s="381"/>
      <c r="D195" s="387"/>
      <c r="E195" s="387"/>
      <c r="I195" s="290"/>
      <c r="J195" s="290"/>
      <c r="K195" s="290"/>
    </row>
    <row r="196" spans="2:11" s="358" customFormat="1" ht="15">
      <c r="B196" s="381"/>
      <c r="C196" s="381"/>
      <c r="D196" s="387"/>
      <c r="E196" s="387"/>
      <c r="I196" s="290"/>
      <c r="J196" s="290"/>
      <c r="K196" s="290"/>
    </row>
    <row r="197" spans="2:11" s="358" customFormat="1" ht="15">
      <c r="B197" s="381"/>
      <c r="C197" s="381"/>
      <c r="D197" s="387"/>
      <c r="E197" s="387"/>
      <c r="I197" s="290"/>
      <c r="J197" s="290"/>
      <c r="K197" s="290"/>
    </row>
    <row r="198" spans="2:11" s="358" customFormat="1" ht="15">
      <c r="B198" s="381"/>
      <c r="C198" s="381"/>
      <c r="D198" s="387"/>
      <c r="E198" s="387"/>
      <c r="I198" s="290"/>
      <c r="J198" s="290"/>
      <c r="K198" s="290"/>
    </row>
    <row r="199" spans="2:11" s="358" customFormat="1" ht="15">
      <c r="B199" s="381"/>
      <c r="C199" s="381"/>
      <c r="D199" s="387"/>
      <c r="E199" s="387"/>
      <c r="I199" s="290"/>
      <c r="J199" s="290"/>
      <c r="K199" s="290"/>
    </row>
    <row r="200" spans="2:11" s="358" customFormat="1" ht="15">
      <c r="B200" s="381"/>
      <c r="C200" s="381"/>
      <c r="D200" s="387"/>
      <c r="E200" s="387"/>
      <c r="I200" s="290"/>
      <c r="J200" s="290"/>
      <c r="K200" s="290"/>
    </row>
    <row r="201" spans="2:11" s="358" customFormat="1" ht="15">
      <c r="B201" s="381"/>
      <c r="C201" s="381"/>
      <c r="D201" s="387"/>
      <c r="E201" s="387"/>
      <c r="I201" s="290"/>
      <c r="J201" s="290"/>
      <c r="K201" s="290"/>
    </row>
    <row r="202" spans="2:11" s="358" customFormat="1" ht="15">
      <c r="B202" s="381"/>
      <c r="C202" s="381"/>
      <c r="D202" s="387"/>
      <c r="E202" s="387"/>
      <c r="I202" s="290"/>
      <c r="J202" s="290"/>
      <c r="K202" s="290"/>
    </row>
    <row r="203" spans="2:11" s="358" customFormat="1" ht="15">
      <c r="B203" s="381"/>
      <c r="C203" s="381"/>
      <c r="D203" s="387"/>
      <c r="E203" s="387"/>
      <c r="I203" s="290"/>
      <c r="J203" s="290"/>
      <c r="K203" s="290"/>
    </row>
    <row r="204" spans="2:11" s="358" customFormat="1" ht="15">
      <c r="B204" s="381"/>
      <c r="C204" s="381"/>
      <c r="D204" s="387"/>
      <c r="E204" s="387"/>
      <c r="I204" s="290"/>
      <c r="J204" s="290"/>
      <c r="K204" s="290"/>
    </row>
    <row r="205" spans="2:11" s="358" customFormat="1" ht="15">
      <c r="B205" s="381"/>
      <c r="C205" s="381"/>
      <c r="D205" s="387"/>
      <c r="E205" s="387"/>
      <c r="I205" s="290"/>
      <c r="J205" s="290"/>
      <c r="K205" s="290"/>
    </row>
    <row r="206" spans="2:11" s="358" customFormat="1" ht="15">
      <c r="B206" s="381"/>
      <c r="C206" s="381"/>
      <c r="D206" s="387"/>
      <c r="E206" s="387"/>
      <c r="I206" s="290"/>
      <c r="J206" s="290"/>
      <c r="K206" s="290"/>
    </row>
    <row r="207" spans="2:11" s="358" customFormat="1" ht="15">
      <c r="B207" s="381"/>
      <c r="C207" s="381"/>
      <c r="D207" s="387"/>
      <c r="E207" s="387"/>
      <c r="I207" s="290"/>
      <c r="J207" s="290"/>
      <c r="K207" s="290"/>
    </row>
    <row r="208" spans="2:11" s="358" customFormat="1" ht="15">
      <c r="B208" s="381"/>
      <c r="C208" s="381"/>
      <c r="D208" s="387"/>
      <c r="E208" s="387"/>
      <c r="I208" s="290"/>
      <c r="J208" s="290"/>
      <c r="K208" s="290"/>
    </row>
    <row r="209" spans="2:11" s="358" customFormat="1" ht="15">
      <c r="B209" s="381"/>
      <c r="C209" s="381"/>
      <c r="D209" s="387"/>
      <c r="E209" s="387"/>
      <c r="I209" s="290"/>
      <c r="J209" s="290"/>
      <c r="K209" s="290"/>
    </row>
    <row r="210" spans="2:11" s="358" customFormat="1" ht="15">
      <c r="B210" s="381"/>
      <c r="C210" s="381"/>
      <c r="D210" s="387"/>
      <c r="E210" s="387"/>
      <c r="I210" s="290"/>
      <c r="J210" s="290"/>
      <c r="K210" s="290"/>
    </row>
    <row r="211" spans="2:11" s="358" customFormat="1" ht="15">
      <c r="B211" s="381"/>
      <c r="C211" s="381"/>
      <c r="D211" s="387"/>
      <c r="E211" s="387"/>
      <c r="I211" s="290"/>
      <c r="J211" s="290"/>
      <c r="K211" s="290"/>
    </row>
    <row r="212" spans="2:11" s="358" customFormat="1" ht="15">
      <c r="B212" s="381"/>
      <c r="C212" s="381"/>
      <c r="D212" s="387"/>
      <c r="E212" s="387"/>
      <c r="I212" s="290"/>
      <c r="J212" s="290"/>
      <c r="K212" s="290"/>
    </row>
    <row r="213" spans="2:11" s="358" customFormat="1" ht="15">
      <c r="B213" s="381"/>
      <c r="C213" s="381"/>
      <c r="D213" s="387"/>
      <c r="E213" s="387"/>
      <c r="I213" s="290"/>
      <c r="J213" s="290"/>
      <c r="K213" s="290"/>
    </row>
    <row r="214" spans="2:11" s="358" customFormat="1" ht="15">
      <c r="B214" s="381"/>
      <c r="C214" s="381"/>
      <c r="D214" s="387"/>
      <c r="E214" s="387"/>
      <c r="I214" s="290"/>
      <c r="J214" s="290"/>
      <c r="K214" s="290"/>
    </row>
    <row r="215" spans="2:11" s="358" customFormat="1" ht="15">
      <c r="B215" s="381"/>
      <c r="C215" s="381"/>
      <c r="D215" s="387"/>
      <c r="E215" s="387"/>
      <c r="I215" s="290"/>
      <c r="J215" s="290"/>
      <c r="K215" s="290"/>
    </row>
    <row r="216" spans="2:11" s="358" customFormat="1" ht="15">
      <c r="B216" s="381"/>
      <c r="C216" s="381"/>
      <c r="D216" s="387"/>
      <c r="E216" s="387"/>
      <c r="I216" s="290"/>
      <c r="J216" s="290"/>
      <c r="K216" s="290"/>
    </row>
    <row r="217" spans="2:11" s="358" customFormat="1" ht="15">
      <c r="B217" s="381"/>
      <c r="C217" s="381"/>
      <c r="D217" s="387"/>
      <c r="E217" s="387"/>
      <c r="I217" s="290"/>
      <c r="J217" s="290"/>
      <c r="K217" s="290"/>
    </row>
    <row r="218" spans="2:11" s="358" customFormat="1" ht="15">
      <c r="B218" s="381"/>
      <c r="C218" s="381"/>
      <c r="D218" s="387"/>
      <c r="E218" s="387"/>
      <c r="I218" s="290"/>
      <c r="J218" s="290"/>
      <c r="K218" s="290"/>
    </row>
    <row r="219" spans="2:11" s="358" customFormat="1" ht="15">
      <c r="B219" s="381"/>
      <c r="C219" s="381"/>
      <c r="D219" s="387"/>
      <c r="E219" s="387"/>
      <c r="I219" s="290"/>
      <c r="J219" s="290"/>
      <c r="K219" s="290"/>
    </row>
    <row r="220" spans="2:11" s="358" customFormat="1" ht="15">
      <c r="B220" s="381"/>
      <c r="C220" s="381"/>
      <c r="D220" s="387"/>
      <c r="E220" s="387"/>
      <c r="I220" s="290"/>
      <c r="J220" s="290"/>
      <c r="K220" s="290"/>
    </row>
    <row r="221" spans="2:11" s="358" customFormat="1" ht="15">
      <c r="B221" s="381"/>
      <c r="C221" s="381"/>
      <c r="D221" s="387"/>
      <c r="E221" s="387"/>
      <c r="I221" s="290"/>
      <c r="J221" s="290"/>
      <c r="K221" s="290"/>
    </row>
    <row r="222" spans="2:11" s="358" customFormat="1" ht="15">
      <c r="B222" s="381"/>
      <c r="C222" s="381"/>
      <c r="D222" s="387"/>
      <c r="E222" s="387"/>
      <c r="I222" s="290"/>
      <c r="J222" s="290"/>
      <c r="K222" s="290"/>
    </row>
    <row r="223" spans="2:11" s="358" customFormat="1" ht="15">
      <c r="B223" s="381"/>
      <c r="C223" s="381"/>
      <c r="D223" s="387"/>
      <c r="E223" s="387"/>
      <c r="I223" s="290"/>
      <c r="J223" s="290"/>
      <c r="K223" s="290"/>
    </row>
    <row r="224" spans="2:11" s="358" customFormat="1" ht="15">
      <c r="B224" s="381"/>
      <c r="C224" s="381"/>
      <c r="D224" s="387"/>
      <c r="E224" s="387"/>
      <c r="I224" s="290"/>
      <c r="J224" s="290"/>
      <c r="K224" s="290"/>
    </row>
    <row r="225" spans="2:11" s="358" customFormat="1" ht="15">
      <c r="B225" s="381"/>
      <c r="C225" s="381"/>
      <c r="D225" s="387"/>
      <c r="E225" s="387"/>
      <c r="I225" s="290"/>
      <c r="J225" s="290"/>
      <c r="K225" s="290"/>
    </row>
    <row r="226" spans="2:11" s="358" customFormat="1" ht="15">
      <c r="B226" s="381"/>
      <c r="C226" s="381"/>
      <c r="D226" s="387"/>
      <c r="E226" s="387"/>
      <c r="I226" s="290"/>
      <c r="J226" s="290"/>
      <c r="K226" s="290"/>
    </row>
    <row r="227" spans="2:11" s="358" customFormat="1" ht="15">
      <c r="B227" s="381"/>
      <c r="C227" s="381"/>
      <c r="D227" s="387"/>
      <c r="E227" s="387"/>
      <c r="I227" s="290"/>
      <c r="J227" s="290"/>
      <c r="K227" s="290"/>
    </row>
    <row r="228" spans="2:11" s="358" customFormat="1" ht="15">
      <c r="B228" s="381"/>
      <c r="C228" s="381"/>
      <c r="D228" s="387"/>
      <c r="E228" s="387"/>
      <c r="I228" s="290"/>
      <c r="J228" s="290"/>
      <c r="K228" s="290"/>
    </row>
    <row r="229" spans="2:11" s="358" customFormat="1" ht="15">
      <c r="B229" s="381"/>
      <c r="C229" s="381"/>
      <c r="D229" s="387"/>
      <c r="E229" s="387"/>
      <c r="I229" s="290"/>
      <c r="J229" s="290"/>
      <c r="K229" s="290"/>
    </row>
    <row r="230" spans="2:11" s="358" customFormat="1" ht="15">
      <c r="B230" s="381"/>
      <c r="C230" s="381"/>
      <c r="D230" s="387"/>
      <c r="E230" s="387"/>
      <c r="I230" s="290"/>
      <c r="J230" s="290"/>
      <c r="K230" s="290"/>
    </row>
    <row r="231" spans="2:11" s="358" customFormat="1" ht="15">
      <c r="B231" s="381"/>
      <c r="C231" s="381"/>
      <c r="D231" s="387"/>
      <c r="E231" s="387"/>
      <c r="I231" s="290"/>
      <c r="J231" s="290"/>
      <c r="K231" s="290"/>
    </row>
    <row r="232" spans="2:11" s="358" customFormat="1" ht="15">
      <c r="B232" s="381"/>
      <c r="C232" s="381"/>
      <c r="D232" s="387"/>
      <c r="E232" s="387"/>
      <c r="I232" s="290"/>
      <c r="J232" s="290"/>
      <c r="K232" s="290"/>
    </row>
    <row r="233" spans="2:11" s="358" customFormat="1" ht="15">
      <c r="B233" s="381"/>
      <c r="C233" s="381"/>
      <c r="D233" s="387"/>
      <c r="E233" s="387"/>
      <c r="I233" s="290"/>
      <c r="J233" s="290"/>
      <c r="K233" s="290"/>
    </row>
    <row r="234" spans="2:11" s="358" customFormat="1" ht="15">
      <c r="B234" s="381"/>
      <c r="C234" s="381"/>
      <c r="D234" s="387"/>
      <c r="E234" s="387"/>
      <c r="I234" s="290"/>
      <c r="J234" s="290"/>
      <c r="K234" s="290"/>
    </row>
    <row r="235" spans="2:11" s="358" customFormat="1" ht="15">
      <c r="B235" s="381"/>
      <c r="C235" s="381"/>
      <c r="D235" s="387"/>
      <c r="E235" s="387"/>
      <c r="I235" s="290"/>
      <c r="J235" s="290"/>
      <c r="K235" s="290"/>
    </row>
    <row r="236" spans="2:11" s="358" customFormat="1" ht="15">
      <c r="B236" s="381"/>
      <c r="C236" s="381"/>
      <c r="D236" s="387"/>
      <c r="E236" s="387"/>
      <c r="I236" s="290"/>
      <c r="J236" s="290"/>
      <c r="K236" s="290"/>
    </row>
    <row r="237" spans="2:11" s="358" customFormat="1" ht="15">
      <c r="B237" s="381"/>
      <c r="C237" s="381"/>
      <c r="D237" s="387"/>
      <c r="E237" s="387"/>
      <c r="I237" s="290"/>
      <c r="J237" s="290"/>
      <c r="K237" s="290"/>
    </row>
    <row r="238" spans="2:11" s="358" customFormat="1" ht="15">
      <c r="B238" s="381"/>
      <c r="C238" s="381"/>
      <c r="D238" s="387"/>
      <c r="E238" s="387"/>
      <c r="I238" s="290"/>
      <c r="J238" s="290"/>
      <c r="K238" s="290"/>
    </row>
    <row r="239" spans="2:11" s="358" customFormat="1" ht="15">
      <c r="B239" s="381"/>
      <c r="C239" s="381"/>
      <c r="D239" s="387"/>
      <c r="E239" s="387"/>
      <c r="I239" s="290"/>
      <c r="J239" s="290"/>
      <c r="K239" s="290"/>
    </row>
    <row r="240" spans="2:11" s="358" customFormat="1" ht="15">
      <c r="B240" s="381"/>
      <c r="C240" s="381"/>
      <c r="D240" s="387"/>
      <c r="E240" s="387"/>
      <c r="I240" s="290"/>
      <c r="J240" s="290"/>
      <c r="K240" s="290"/>
    </row>
    <row r="241" spans="2:11" s="358" customFormat="1" ht="15">
      <c r="B241" s="381"/>
      <c r="C241" s="381"/>
      <c r="D241" s="387"/>
      <c r="E241" s="387"/>
      <c r="I241" s="290"/>
      <c r="J241" s="290"/>
      <c r="K241" s="290"/>
    </row>
    <row r="242" spans="2:11" s="358" customFormat="1" ht="15">
      <c r="B242" s="381"/>
      <c r="C242" s="381"/>
      <c r="D242" s="387"/>
      <c r="E242" s="387"/>
      <c r="I242" s="290"/>
      <c r="J242" s="290"/>
      <c r="K242" s="290"/>
    </row>
    <row r="243" spans="2:11" s="358" customFormat="1" ht="15">
      <c r="B243" s="381"/>
      <c r="C243" s="381"/>
      <c r="D243" s="387"/>
      <c r="E243" s="387"/>
      <c r="I243" s="290"/>
      <c r="J243" s="290"/>
      <c r="K243" s="290"/>
    </row>
    <row r="244" spans="2:11" s="358" customFormat="1" ht="15">
      <c r="B244" s="381"/>
      <c r="C244" s="381"/>
      <c r="D244" s="387"/>
      <c r="E244" s="387"/>
      <c r="I244" s="290"/>
      <c r="J244" s="290"/>
      <c r="K244" s="290"/>
    </row>
    <row r="245" spans="2:11" s="358" customFormat="1" ht="15">
      <c r="B245" s="381"/>
      <c r="C245" s="381"/>
      <c r="D245" s="387"/>
      <c r="E245" s="387"/>
      <c r="I245" s="290"/>
      <c r="J245" s="290"/>
      <c r="K245" s="290"/>
    </row>
    <row r="246" spans="2:11" s="358" customFormat="1" ht="15">
      <c r="B246" s="381"/>
      <c r="C246" s="381"/>
      <c r="D246" s="387"/>
      <c r="E246" s="387"/>
      <c r="I246" s="290"/>
      <c r="J246" s="290"/>
      <c r="K246" s="290"/>
    </row>
    <row r="247" spans="2:11" s="358" customFormat="1" ht="15">
      <c r="B247" s="381"/>
      <c r="C247" s="381"/>
      <c r="D247" s="387"/>
      <c r="E247" s="387"/>
      <c r="I247" s="290"/>
      <c r="J247" s="290"/>
      <c r="K247" s="290"/>
    </row>
    <row r="248" spans="2:11" s="358" customFormat="1" ht="15">
      <c r="B248" s="381"/>
      <c r="C248" s="381"/>
      <c r="D248" s="387"/>
      <c r="E248" s="387"/>
      <c r="I248" s="290"/>
      <c r="J248" s="290"/>
      <c r="K248" s="290"/>
    </row>
    <row r="249" spans="2:11" s="358" customFormat="1" ht="15">
      <c r="B249" s="381"/>
      <c r="C249" s="381"/>
      <c r="D249" s="387"/>
      <c r="E249" s="387"/>
      <c r="I249" s="290"/>
      <c r="J249" s="290"/>
      <c r="K249" s="290"/>
    </row>
    <row r="250" spans="2:11" s="358" customFormat="1" ht="15">
      <c r="B250" s="381"/>
      <c r="C250" s="381"/>
      <c r="D250" s="387"/>
      <c r="E250" s="387"/>
      <c r="I250" s="290"/>
      <c r="J250" s="290"/>
      <c r="K250" s="290"/>
    </row>
    <row r="251" spans="2:11" s="358" customFormat="1" ht="15">
      <c r="B251" s="381"/>
      <c r="C251" s="381"/>
      <c r="D251" s="387"/>
      <c r="E251" s="387"/>
      <c r="I251" s="290"/>
      <c r="J251" s="290"/>
      <c r="K251" s="290"/>
    </row>
    <row r="252" spans="2:11" s="358" customFormat="1" ht="15">
      <c r="B252" s="381"/>
      <c r="C252" s="381"/>
      <c r="D252" s="387"/>
      <c r="E252" s="387"/>
      <c r="I252" s="290"/>
      <c r="J252" s="290"/>
      <c r="K252" s="290"/>
    </row>
    <row r="253" spans="2:11" s="358" customFormat="1" ht="15">
      <c r="B253" s="381"/>
      <c r="C253" s="381"/>
      <c r="D253" s="387"/>
      <c r="E253" s="387"/>
      <c r="I253" s="290"/>
      <c r="J253" s="290"/>
      <c r="K253" s="290"/>
    </row>
    <row r="254" spans="2:11" s="358" customFormat="1" ht="15">
      <c r="B254" s="381"/>
      <c r="C254" s="381"/>
      <c r="D254" s="387"/>
      <c r="E254" s="387"/>
      <c r="I254" s="290"/>
      <c r="J254" s="290"/>
      <c r="K254" s="290"/>
    </row>
    <row r="255" spans="2:11" s="358" customFormat="1" ht="15">
      <c r="B255" s="381"/>
      <c r="C255" s="381"/>
      <c r="D255" s="387"/>
      <c r="E255" s="387"/>
      <c r="I255" s="290"/>
      <c r="J255" s="290"/>
      <c r="K255" s="290"/>
    </row>
    <row r="256" spans="2:11" s="358" customFormat="1" ht="15">
      <c r="B256" s="381"/>
      <c r="C256" s="381"/>
      <c r="D256" s="387"/>
      <c r="E256" s="387"/>
      <c r="I256" s="290"/>
      <c r="J256" s="290"/>
      <c r="K256" s="290"/>
    </row>
    <row r="257" spans="2:11" s="358" customFormat="1" ht="15">
      <c r="B257" s="381"/>
      <c r="C257" s="381"/>
      <c r="D257" s="387"/>
      <c r="E257" s="387"/>
      <c r="I257" s="290"/>
      <c r="J257" s="290"/>
      <c r="K257" s="290"/>
    </row>
    <row r="258" spans="2:11" s="358" customFormat="1" ht="15">
      <c r="B258" s="381"/>
      <c r="C258" s="381"/>
      <c r="D258" s="387"/>
      <c r="E258" s="387"/>
      <c r="I258" s="290"/>
      <c r="J258" s="290"/>
      <c r="K258" s="290"/>
    </row>
    <row r="259" spans="2:11" s="358" customFormat="1" ht="15">
      <c r="B259" s="381"/>
      <c r="C259" s="381"/>
      <c r="D259" s="387"/>
      <c r="E259" s="387"/>
      <c r="I259" s="290"/>
      <c r="J259" s="290"/>
      <c r="K259" s="290"/>
    </row>
    <row r="260" spans="2:11" s="358" customFormat="1" ht="15">
      <c r="B260" s="381"/>
      <c r="C260" s="381"/>
      <c r="D260" s="387"/>
      <c r="E260" s="387"/>
      <c r="I260" s="290"/>
      <c r="J260" s="290"/>
      <c r="K260" s="290"/>
    </row>
    <row r="261" spans="2:11" s="358" customFormat="1" ht="15">
      <c r="B261" s="381"/>
      <c r="C261" s="381"/>
      <c r="D261" s="387"/>
      <c r="E261" s="387"/>
      <c r="I261" s="290"/>
      <c r="J261" s="290"/>
      <c r="K261" s="290"/>
    </row>
    <row r="262" spans="2:11" s="358" customFormat="1" ht="15">
      <c r="B262" s="381"/>
      <c r="C262" s="381"/>
      <c r="D262" s="387"/>
      <c r="E262" s="387"/>
      <c r="I262" s="290"/>
      <c r="J262" s="290"/>
      <c r="K262" s="290"/>
    </row>
    <row r="263" spans="2:11" s="358" customFormat="1" ht="15">
      <c r="B263" s="381"/>
      <c r="C263" s="381"/>
      <c r="D263" s="387"/>
      <c r="E263" s="387"/>
      <c r="I263" s="290"/>
      <c r="J263" s="290"/>
      <c r="K263" s="290"/>
    </row>
    <row r="264" spans="2:11" s="358" customFormat="1" ht="15">
      <c r="B264" s="381"/>
      <c r="C264" s="381"/>
      <c r="D264" s="387"/>
      <c r="E264" s="387"/>
      <c r="I264" s="290"/>
      <c r="J264" s="290"/>
      <c r="K264" s="290"/>
    </row>
    <row r="265" spans="2:11" s="358" customFormat="1" ht="15">
      <c r="B265" s="381"/>
      <c r="C265" s="381"/>
      <c r="D265" s="387"/>
      <c r="E265" s="387"/>
      <c r="I265" s="290"/>
      <c r="J265" s="290"/>
      <c r="K265" s="290"/>
    </row>
    <row r="266" spans="2:11" s="358" customFormat="1" ht="15">
      <c r="B266" s="381"/>
      <c r="C266" s="381"/>
      <c r="D266" s="387"/>
      <c r="E266" s="387"/>
      <c r="I266" s="290"/>
      <c r="J266" s="290"/>
      <c r="K266" s="290"/>
    </row>
    <row r="267" spans="2:11" s="358" customFormat="1" ht="15">
      <c r="B267" s="381"/>
      <c r="C267" s="381"/>
      <c r="D267" s="387"/>
      <c r="E267" s="387"/>
      <c r="I267" s="290"/>
      <c r="J267" s="290"/>
      <c r="K267" s="290"/>
    </row>
    <row r="268" spans="2:11" s="358" customFormat="1" ht="15">
      <c r="B268" s="381"/>
      <c r="C268" s="381"/>
      <c r="D268" s="387"/>
      <c r="E268" s="387"/>
      <c r="I268" s="290"/>
      <c r="J268" s="290"/>
      <c r="K268" s="290"/>
    </row>
    <row r="269" spans="2:11" s="358" customFormat="1" ht="15">
      <c r="B269" s="381"/>
      <c r="C269" s="381"/>
      <c r="D269" s="387"/>
      <c r="E269" s="387"/>
      <c r="I269" s="290"/>
      <c r="J269" s="290"/>
      <c r="K269" s="290"/>
    </row>
    <row r="270" spans="2:11" s="358" customFormat="1" ht="15">
      <c r="B270" s="381"/>
      <c r="C270" s="381"/>
      <c r="D270" s="387"/>
      <c r="E270" s="387"/>
      <c r="I270" s="290"/>
      <c r="J270" s="290"/>
      <c r="K270" s="290"/>
    </row>
    <row r="271" spans="2:11" s="358" customFormat="1" ht="15">
      <c r="B271" s="381"/>
      <c r="C271" s="381"/>
      <c r="D271" s="387"/>
      <c r="E271" s="387"/>
      <c r="I271" s="290"/>
      <c r="J271" s="290"/>
      <c r="K271" s="290"/>
    </row>
    <row r="272" spans="2:11" s="358" customFormat="1" ht="15">
      <c r="B272" s="381"/>
      <c r="C272" s="381"/>
      <c r="D272" s="387"/>
      <c r="E272" s="387"/>
      <c r="I272" s="290"/>
      <c r="J272" s="290"/>
      <c r="K272" s="290"/>
    </row>
    <row r="273" spans="2:11" s="358" customFormat="1" ht="15">
      <c r="B273" s="381"/>
      <c r="C273" s="381"/>
      <c r="D273" s="387"/>
      <c r="E273" s="387"/>
      <c r="I273" s="290"/>
      <c r="J273" s="290"/>
      <c r="K273" s="290"/>
    </row>
    <row r="274" spans="2:11" s="358" customFormat="1" ht="15">
      <c r="B274" s="381"/>
      <c r="C274" s="381"/>
      <c r="D274" s="387"/>
      <c r="E274" s="387"/>
      <c r="I274" s="290"/>
      <c r="J274" s="290"/>
      <c r="K274" s="290"/>
    </row>
    <row r="275" spans="2:11" s="358" customFormat="1" ht="15">
      <c r="B275" s="381"/>
      <c r="C275" s="381"/>
      <c r="D275" s="387"/>
      <c r="E275" s="387"/>
      <c r="I275" s="290"/>
      <c r="J275" s="290"/>
      <c r="K275" s="290"/>
    </row>
    <row r="276" spans="2:11" s="358" customFormat="1" ht="15">
      <c r="B276" s="381"/>
      <c r="C276" s="381"/>
      <c r="D276" s="387"/>
      <c r="E276" s="387"/>
      <c r="I276" s="290"/>
      <c r="J276" s="290"/>
      <c r="K276" s="290"/>
    </row>
    <row r="277" spans="2:11" s="358" customFormat="1" ht="15">
      <c r="B277" s="381"/>
      <c r="C277" s="381"/>
      <c r="D277" s="387"/>
      <c r="E277" s="387"/>
      <c r="I277" s="290"/>
      <c r="J277" s="290"/>
      <c r="K277" s="290"/>
    </row>
    <row r="278" spans="2:11" s="358" customFormat="1" ht="15">
      <c r="B278" s="381"/>
      <c r="C278" s="381"/>
      <c r="D278" s="387"/>
      <c r="E278" s="387"/>
      <c r="I278" s="290"/>
      <c r="J278" s="290"/>
      <c r="K278" s="290"/>
    </row>
    <row r="279" spans="2:11" s="358" customFormat="1" ht="15">
      <c r="B279" s="381"/>
      <c r="C279" s="381"/>
      <c r="D279" s="387"/>
      <c r="E279" s="387"/>
      <c r="I279" s="290"/>
      <c r="J279" s="290"/>
      <c r="K279" s="290"/>
    </row>
    <row r="280" spans="2:11" s="358" customFormat="1" ht="15">
      <c r="B280" s="381"/>
      <c r="C280" s="381"/>
      <c r="D280" s="387"/>
      <c r="E280" s="387"/>
      <c r="I280" s="290"/>
      <c r="J280" s="290"/>
      <c r="K280" s="290"/>
    </row>
    <row r="281" spans="2:11" s="358" customFormat="1" ht="15">
      <c r="B281" s="381"/>
      <c r="C281" s="381"/>
      <c r="D281" s="387"/>
      <c r="E281" s="387"/>
      <c r="I281" s="290"/>
      <c r="J281" s="290"/>
      <c r="K281" s="290"/>
    </row>
    <row r="282" spans="2:11" s="358" customFormat="1" ht="15">
      <c r="B282" s="381"/>
      <c r="C282" s="381"/>
      <c r="D282" s="387"/>
      <c r="E282" s="387"/>
      <c r="I282" s="290"/>
      <c r="J282" s="290"/>
      <c r="K282" s="290"/>
    </row>
    <row r="283" spans="2:11" s="358" customFormat="1" ht="15">
      <c r="B283" s="381"/>
      <c r="C283" s="381"/>
      <c r="D283" s="387"/>
      <c r="E283" s="387"/>
      <c r="I283" s="290"/>
      <c r="J283" s="290"/>
      <c r="K283" s="290"/>
    </row>
    <row r="284" spans="2:11" s="358" customFormat="1" ht="15">
      <c r="B284" s="381"/>
      <c r="C284" s="381"/>
      <c r="D284" s="387"/>
      <c r="E284" s="387"/>
      <c r="I284" s="290"/>
      <c r="J284" s="290"/>
      <c r="K284" s="290"/>
    </row>
    <row r="285" spans="2:11" s="358" customFormat="1" ht="15">
      <c r="B285" s="381"/>
      <c r="C285" s="381"/>
      <c r="D285" s="387"/>
      <c r="E285" s="387"/>
      <c r="I285" s="290"/>
      <c r="J285" s="290"/>
      <c r="K285" s="290"/>
    </row>
    <row r="286" spans="2:11" s="358" customFormat="1" ht="15">
      <c r="B286" s="381"/>
      <c r="C286" s="381"/>
      <c r="D286" s="387"/>
      <c r="E286" s="387"/>
      <c r="I286" s="290"/>
      <c r="J286" s="290"/>
      <c r="K286" s="290"/>
    </row>
    <row r="287" spans="2:11" s="358" customFormat="1" ht="15">
      <c r="B287" s="381"/>
      <c r="C287" s="381"/>
      <c r="D287" s="387"/>
      <c r="E287" s="387"/>
      <c r="I287" s="290"/>
      <c r="J287" s="290"/>
      <c r="K287" s="290"/>
    </row>
    <row r="288" spans="2:11" s="358" customFormat="1" ht="15">
      <c r="B288" s="381"/>
      <c r="C288" s="381"/>
      <c r="D288" s="387"/>
      <c r="E288" s="387"/>
      <c r="I288" s="290"/>
      <c r="J288" s="290"/>
      <c r="K288" s="290"/>
    </row>
    <row r="289" spans="2:11" s="358" customFormat="1" ht="15">
      <c r="B289" s="381"/>
      <c r="C289" s="381"/>
      <c r="D289" s="387"/>
      <c r="E289" s="387"/>
      <c r="I289" s="290"/>
      <c r="J289" s="290"/>
      <c r="K289" s="290"/>
    </row>
    <row r="290" spans="2:11" s="358" customFormat="1" ht="15">
      <c r="B290" s="381"/>
      <c r="C290" s="381"/>
      <c r="D290" s="387"/>
      <c r="E290" s="387"/>
      <c r="I290" s="290"/>
      <c r="J290" s="290"/>
      <c r="K290" s="290"/>
    </row>
    <row r="291" spans="2:11" s="358" customFormat="1" ht="15">
      <c r="B291" s="381"/>
      <c r="C291" s="381"/>
      <c r="D291" s="387"/>
      <c r="E291" s="387"/>
      <c r="I291" s="290"/>
      <c r="J291" s="290"/>
      <c r="K291" s="290"/>
    </row>
    <row r="292" spans="2:11" s="358" customFormat="1" ht="15">
      <c r="B292" s="381"/>
      <c r="C292" s="381"/>
      <c r="D292" s="387"/>
      <c r="E292" s="387"/>
      <c r="I292" s="290"/>
      <c r="J292" s="290"/>
      <c r="K292" s="290"/>
    </row>
    <row r="293" spans="2:11" s="358" customFormat="1" ht="15">
      <c r="B293" s="381"/>
      <c r="C293" s="381"/>
      <c r="D293" s="387"/>
      <c r="E293" s="387"/>
      <c r="I293" s="290"/>
      <c r="J293" s="290"/>
      <c r="K293" s="290"/>
    </row>
    <row r="294" spans="2:11" s="358" customFormat="1" ht="15">
      <c r="B294" s="381"/>
      <c r="C294" s="381"/>
      <c r="D294" s="387"/>
      <c r="E294" s="387"/>
      <c r="I294" s="290"/>
      <c r="J294" s="290"/>
      <c r="K294" s="290"/>
    </row>
    <row r="295" spans="2:11" s="358" customFormat="1" ht="15">
      <c r="B295" s="381"/>
      <c r="C295" s="381"/>
      <c r="D295" s="387"/>
      <c r="E295" s="387"/>
      <c r="I295" s="290"/>
      <c r="J295" s="290"/>
      <c r="K295" s="290"/>
    </row>
    <row r="296" spans="2:11" s="358" customFormat="1" ht="15">
      <c r="B296" s="381"/>
      <c r="C296" s="381"/>
      <c r="D296" s="387"/>
      <c r="E296" s="387"/>
      <c r="I296" s="290"/>
      <c r="J296" s="290"/>
      <c r="K296" s="290"/>
    </row>
    <row r="297" spans="2:11" s="358" customFormat="1" ht="15">
      <c r="B297" s="381"/>
      <c r="C297" s="381"/>
      <c r="D297" s="387"/>
      <c r="E297" s="387"/>
      <c r="I297" s="290"/>
      <c r="J297" s="290"/>
      <c r="K297" s="290"/>
    </row>
    <row r="298" spans="2:11" s="358" customFormat="1" ht="15">
      <c r="B298" s="381"/>
      <c r="C298" s="381"/>
      <c r="D298" s="387"/>
      <c r="E298" s="387"/>
      <c r="I298" s="290"/>
      <c r="J298" s="290"/>
      <c r="K298" s="290"/>
    </row>
    <row r="299" spans="2:11" s="358" customFormat="1" ht="15">
      <c r="B299" s="381"/>
      <c r="C299" s="381"/>
      <c r="D299" s="387"/>
      <c r="E299" s="387"/>
      <c r="I299" s="290"/>
      <c r="J299" s="290"/>
      <c r="K299" s="290"/>
    </row>
    <row r="300" spans="2:11" s="358" customFormat="1" ht="15">
      <c r="B300" s="381"/>
      <c r="C300" s="381"/>
      <c r="D300" s="387"/>
      <c r="E300" s="387"/>
      <c r="I300" s="290"/>
      <c r="J300" s="290"/>
      <c r="K300" s="290"/>
    </row>
    <row r="301" spans="2:11" s="358" customFormat="1" ht="15">
      <c r="B301" s="381"/>
      <c r="C301" s="381"/>
      <c r="D301" s="387"/>
      <c r="E301" s="387"/>
      <c r="I301" s="290"/>
      <c r="J301" s="290"/>
      <c r="K301" s="290"/>
    </row>
    <row r="302" spans="2:11" s="358" customFormat="1" ht="15">
      <c r="B302" s="381"/>
      <c r="C302" s="381"/>
      <c r="D302" s="387"/>
      <c r="E302" s="387"/>
      <c r="I302" s="290"/>
      <c r="J302" s="290"/>
      <c r="K302" s="290"/>
    </row>
    <row r="303" spans="2:11" s="358" customFormat="1" ht="15">
      <c r="B303" s="381"/>
      <c r="C303" s="381"/>
      <c r="D303" s="387"/>
      <c r="E303" s="387"/>
      <c r="I303" s="290"/>
      <c r="J303" s="290"/>
      <c r="K303" s="290"/>
    </row>
    <row r="304" spans="2:11" s="358" customFormat="1" ht="15">
      <c r="B304" s="381"/>
      <c r="C304" s="381"/>
      <c r="D304" s="387"/>
      <c r="E304" s="387"/>
      <c r="I304" s="290"/>
      <c r="J304" s="290"/>
      <c r="K304" s="290"/>
    </row>
    <row r="305" spans="2:11" s="358" customFormat="1" ht="15">
      <c r="B305" s="381"/>
      <c r="C305" s="381"/>
      <c r="D305" s="387"/>
      <c r="E305" s="387"/>
      <c r="I305" s="290"/>
      <c r="J305" s="290"/>
      <c r="K305" s="290"/>
    </row>
    <row r="306" spans="2:11" s="358" customFormat="1" ht="15">
      <c r="B306" s="381"/>
      <c r="C306" s="381"/>
      <c r="D306" s="387"/>
      <c r="E306" s="387"/>
      <c r="I306" s="290"/>
      <c r="J306" s="290"/>
      <c r="K306" s="290"/>
    </row>
    <row r="307" spans="2:11" s="358" customFormat="1" ht="15">
      <c r="B307" s="381"/>
      <c r="C307" s="381"/>
      <c r="D307" s="387"/>
      <c r="E307" s="387"/>
      <c r="I307" s="290"/>
      <c r="J307" s="290"/>
      <c r="K307" s="290"/>
    </row>
    <row r="308" spans="2:11" s="358" customFormat="1" ht="15">
      <c r="B308" s="381"/>
      <c r="C308" s="381"/>
      <c r="D308" s="387"/>
      <c r="E308" s="387"/>
      <c r="I308" s="290"/>
      <c r="J308" s="290"/>
      <c r="K308" s="290"/>
    </row>
    <row r="309" spans="2:11" s="358" customFormat="1" ht="15">
      <c r="B309" s="381"/>
      <c r="C309" s="381"/>
      <c r="D309" s="387"/>
      <c r="E309" s="387"/>
      <c r="I309" s="290"/>
      <c r="J309" s="290"/>
      <c r="K309" s="290"/>
    </row>
    <row r="310" spans="2:11" s="358" customFormat="1" ht="15">
      <c r="B310" s="381"/>
      <c r="C310" s="381"/>
      <c r="D310" s="387"/>
      <c r="E310" s="387"/>
      <c r="I310" s="290"/>
      <c r="J310" s="290"/>
      <c r="K310" s="290"/>
    </row>
    <row r="311" spans="2:11" s="358" customFormat="1" ht="15">
      <c r="B311" s="381"/>
      <c r="C311" s="381"/>
      <c r="D311" s="387"/>
      <c r="E311" s="387"/>
      <c r="I311" s="290"/>
      <c r="J311" s="290"/>
      <c r="K311" s="290"/>
    </row>
    <row r="312" spans="2:11" s="358" customFormat="1" ht="15">
      <c r="B312" s="381"/>
      <c r="C312" s="381"/>
      <c r="D312" s="387"/>
      <c r="E312" s="387"/>
      <c r="I312" s="290"/>
      <c r="J312" s="290"/>
      <c r="K312" s="290"/>
    </row>
    <row r="313" spans="2:11" s="358" customFormat="1" ht="15">
      <c r="B313" s="381"/>
      <c r="C313" s="381"/>
      <c r="D313" s="387"/>
      <c r="E313" s="387"/>
      <c r="I313" s="290"/>
      <c r="J313" s="290"/>
      <c r="K313" s="290"/>
    </row>
    <row r="314" spans="2:11" s="358" customFormat="1" ht="15">
      <c r="B314" s="381"/>
      <c r="C314" s="381"/>
      <c r="D314" s="387"/>
      <c r="E314" s="387"/>
      <c r="I314" s="290"/>
      <c r="J314" s="290"/>
      <c r="K314" s="290"/>
    </row>
    <row r="315" spans="2:11" s="358" customFormat="1" ht="15">
      <c r="B315" s="381"/>
      <c r="C315" s="381"/>
      <c r="D315" s="387"/>
      <c r="E315" s="387"/>
      <c r="I315" s="290"/>
      <c r="J315" s="290"/>
      <c r="K315" s="290"/>
    </row>
    <row r="316" spans="2:11" s="358" customFormat="1" ht="15">
      <c r="B316" s="381"/>
      <c r="C316" s="381"/>
      <c r="D316" s="387"/>
      <c r="E316" s="387"/>
      <c r="I316" s="290"/>
      <c r="J316" s="290"/>
      <c r="K316" s="290"/>
    </row>
    <row r="317" spans="2:11" s="358" customFormat="1" ht="15">
      <c r="B317" s="381"/>
      <c r="C317" s="381"/>
      <c r="D317" s="387"/>
      <c r="E317" s="387"/>
      <c r="I317" s="290"/>
      <c r="J317" s="290"/>
      <c r="K317" s="290"/>
    </row>
    <row r="318" spans="2:11" s="358" customFormat="1" ht="15">
      <c r="B318" s="381"/>
      <c r="C318" s="381"/>
      <c r="D318" s="387"/>
      <c r="E318" s="387"/>
      <c r="I318" s="290"/>
      <c r="J318" s="290"/>
      <c r="K318" s="290"/>
    </row>
    <row r="319" spans="2:11" s="358" customFormat="1" ht="15">
      <c r="B319" s="381"/>
      <c r="C319" s="381"/>
      <c r="D319" s="387"/>
      <c r="E319" s="387"/>
      <c r="I319" s="290"/>
      <c r="J319" s="290"/>
      <c r="K319" s="290"/>
    </row>
    <row r="320" spans="2:11" s="358" customFormat="1" ht="15">
      <c r="B320" s="381"/>
      <c r="C320" s="381"/>
      <c r="D320" s="387"/>
      <c r="E320" s="387"/>
      <c r="I320" s="290"/>
      <c r="J320" s="290"/>
      <c r="K320" s="290"/>
    </row>
    <row r="321" spans="2:11" s="358" customFormat="1" ht="15">
      <c r="B321" s="381"/>
      <c r="C321" s="381"/>
      <c r="D321" s="387"/>
      <c r="E321" s="387"/>
      <c r="I321" s="290"/>
      <c r="J321" s="290"/>
      <c r="K321" s="290"/>
    </row>
    <row r="322" spans="2:11" s="358" customFormat="1" ht="15">
      <c r="B322" s="381"/>
      <c r="C322" s="381"/>
      <c r="D322" s="387"/>
      <c r="E322" s="387"/>
      <c r="I322" s="290"/>
      <c r="J322" s="290"/>
      <c r="K322" s="290"/>
    </row>
    <row r="323" spans="2:11" s="358" customFormat="1" ht="15">
      <c r="B323" s="381"/>
      <c r="C323" s="381"/>
      <c r="D323" s="387"/>
      <c r="E323" s="387"/>
      <c r="I323" s="290"/>
      <c r="J323" s="290"/>
      <c r="K323" s="290"/>
    </row>
    <row r="324" spans="2:11" s="358" customFormat="1" ht="15">
      <c r="B324" s="381"/>
      <c r="C324" s="381"/>
      <c r="D324" s="387"/>
      <c r="E324" s="387"/>
      <c r="I324" s="290"/>
      <c r="J324" s="290"/>
      <c r="K324" s="290"/>
    </row>
    <row r="325" spans="2:11" s="358" customFormat="1" ht="15">
      <c r="B325" s="381"/>
      <c r="C325" s="381"/>
      <c r="D325" s="387"/>
      <c r="E325" s="387"/>
      <c r="I325" s="290"/>
      <c r="J325" s="290"/>
      <c r="K325" s="290"/>
    </row>
    <row r="326" spans="2:11" s="358" customFormat="1" ht="15">
      <c r="B326" s="381"/>
      <c r="C326" s="381"/>
      <c r="D326" s="387"/>
      <c r="E326" s="387"/>
      <c r="I326" s="290"/>
      <c r="J326" s="290"/>
      <c r="K326" s="290"/>
    </row>
    <row r="327" spans="2:11" s="358" customFormat="1" ht="15">
      <c r="B327" s="381"/>
      <c r="C327" s="381"/>
      <c r="D327" s="387"/>
      <c r="E327" s="387"/>
      <c r="I327" s="290"/>
      <c r="J327" s="290"/>
      <c r="K327" s="290"/>
    </row>
    <row r="328" spans="2:11" s="358" customFormat="1" ht="15">
      <c r="B328" s="381"/>
      <c r="C328" s="381"/>
      <c r="D328" s="387"/>
      <c r="E328" s="387"/>
      <c r="I328" s="290"/>
      <c r="J328" s="290"/>
      <c r="K328" s="290"/>
    </row>
    <row r="329" spans="2:11" s="358" customFormat="1" ht="15">
      <c r="B329" s="381"/>
      <c r="C329" s="381"/>
      <c r="D329" s="387"/>
      <c r="E329" s="387"/>
      <c r="I329" s="290"/>
      <c r="J329" s="290"/>
      <c r="K329" s="290"/>
    </row>
    <row r="330" spans="2:11" s="358" customFormat="1" ht="15">
      <c r="B330" s="381"/>
      <c r="C330" s="381"/>
      <c r="D330" s="387"/>
      <c r="E330" s="387"/>
      <c r="I330" s="290"/>
      <c r="J330" s="290"/>
      <c r="K330" s="290"/>
    </row>
    <row r="331" spans="2:11" s="358" customFormat="1" ht="15">
      <c r="B331" s="381"/>
      <c r="C331" s="381"/>
      <c r="D331" s="387"/>
      <c r="E331" s="387"/>
      <c r="I331" s="290"/>
      <c r="J331" s="290"/>
      <c r="K331" s="290"/>
    </row>
    <row r="332" spans="2:11" s="358" customFormat="1" ht="15">
      <c r="B332" s="381"/>
      <c r="C332" s="381"/>
      <c r="D332" s="387"/>
      <c r="E332" s="387"/>
      <c r="I332" s="290"/>
      <c r="J332" s="290"/>
      <c r="K332" s="290"/>
    </row>
    <row r="333" spans="2:11" s="358" customFormat="1" ht="15">
      <c r="B333" s="381"/>
      <c r="C333" s="381"/>
      <c r="D333" s="387"/>
      <c r="E333" s="387"/>
      <c r="I333" s="290"/>
      <c r="J333" s="290"/>
      <c r="K333" s="290"/>
    </row>
    <row r="334" spans="2:11" s="358" customFormat="1" ht="15">
      <c r="B334" s="381"/>
      <c r="C334" s="381"/>
      <c r="D334" s="387"/>
      <c r="E334" s="387"/>
      <c r="I334" s="290"/>
      <c r="J334" s="290"/>
      <c r="K334" s="290"/>
    </row>
    <row r="335" spans="2:11" s="358" customFormat="1" ht="15">
      <c r="B335" s="381"/>
      <c r="C335" s="381"/>
      <c r="D335" s="387"/>
      <c r="E335" s="387"/>
      <c r="I335" s="290"/>
      <c r="J335" s="290"/>
      <c r="K335" s="290"/>
    </row>
    <row r="336" spans="2:11" s="358" customFormat="1" ht="15">
      <c r="B336" s="381"/>
      <c r="C336" s="381"/>
      <c r="D336" s="387"/>
      <c r="E336" s="387"/>
      <c r="I336" s="290"/>
      <c r="J336" s="290"/>
      <c r="K336" s="290"/>
    </row>
    <row r="337" spans="2:11" s="358" customFormat="1" ht="15">
      <c r="B337" s="381"/>
      <c r="C337" s="381"/>
      <c r="D337" s="387"/>
      <c r="E337" s="387"/>
      <c r="I337" s="290"/>
      <c r="J337" s="290"/>
      <c r="K337" s="290"/>
    </row>
    <row r="338" spans="2:11" s="358" customFormat="1" ht="15">
      <c r="B338" s="381"/>
      <c r="C338" s="381"/>
      <c r="D338" s="387"/>
      <c r="E338" s="387"/>
      <c r="I338" s="290"/>
      <c r="J338" s="290"/>
      <c r="K338" s="290"/>
    </row>
    <row r="339" spans="2:11" s="358" customFormat="1" ht="15">
      <c r="B339" s="381"/>
      <c r="C339" s="381"/>
      <c r="D339" s="387"/>
      <c r="E339" s="387"/>
      <c r="I339" s="290"/>
      <c r="J339" s="290"/>
      <c r="K339" s="290"/>
    </row>
    <row r="340" spans="2:11" s="358" customFormat="1" ht="15">
      <c r="B340" s="381"/>
      <c r="C340" s="381"/>
      <c r="D340" s="387"/>
      <c r="E340" s="387"/>
      <c r="I340" s="290"/>
      <c r="J340" s="290"/>
      <c r="K340" s="290"/>
    </row>
    <row r="341" spans="2:11" s="358" customFormat="1" ht="15">
      <c r="B341" s="381"/>
      <c r="C341" s="381"/>
      <c r="D341" s="387"/>
      <c r="E341" s="387"/>
      <c r="I341" s="290"/>
      <c r="J341" s="290"/>
      <c r="K341" s="290"/>
    </row>
    <row r="342" spans="2:11" s="358" customFormat="1" ht="15">
      <c r="B342" s="381"/>
      <c r="C342" s="381"/>
      <c r="D342" s="387"/>
      <c r="E342" s="387"/>
      <c r="I342" s="290"/>
      <c r="J342" s="290"/>
      <c r="K342" s="290"/>
    </row>
    <row r="343" spans="2:11" s="358" customFormat="1" ht="15">
      <c r="B343" s="381"/>
      <c r="C343" s="381"/>
      <c r="D343" s="387"/>
      <c r="E343" s="387"/>
      <c r="I343" s="290"/>
      <c r="J343" s="290"/>
      <c r="K343" s="290"/>
    </row>
    <row r="344" spans="2:11" s="358" customFormat="1" ht="15">
      <c r="B344" s="381"/>
      <c r="C344" s="381"/>
      <c r="D344" s="387"/>
      <c r="E344" s="387"/>
      <c r="I344" s="290"/>
      <c r="J344" s="290"/>
      <c r="K344" s="290"/>
    </row>
    <row r="345" spans="2:11" s="358" customFormat="1" ht="15">
      <c r="B345" s="381"/>
      <c r="C345" s="381"/>
      <c r="D345" s="387"/>
      <c r="E345" s="387"/>
      <c r="I345" s="290"/>
      <c r="J345" s="290"/>
      <c r="K345" s="290"/>
    </row>
    <row r="346" spans="2:11" s="358" customFormat="1" ht="15">
      <c r="B346" s="381"/>
      <c r="C346" s="381"/>
      <c r="D346" s="387"/>
      <c r="E346" s="387"/>
      <c r="I346" s="290"/>
      <c r="J346" s="290"/>
      <c r="K346" s="290"/>
    </row>
    <row r="347" spans="2:11" s="358" customFormat="1" ht="15">
      <c r="B347" s="381"/>
      <c r="C347" s="381"/>
      <c r="D347" s="387"/>
      <c r="E347" s="387"/>
      <c r="I347" s="290"/>
      <c r="J347" s="290"/>
      <c r="K347" s="290"/>
    </row>
    <row r="348" spans="2:11" s="358" customFormat="1" ht="15">
      <c r="B348" s="381"/>
      <c r="C348" s="381"/>
      <c r="D348" s="387"/>
      <c r="E348" s="387"/>
      <c r="I348" s="290"/>
      <c r="J348" s="290"/>
      <c r="K348" s="290"/>
    </row>
    <row r="349" spans="2:11" s="358" customFormat="1" ht="15">
      <c r="B349" s="381"/>
      <c r="C349" s="381"/>
      <c r="D349" s="387"/>
      <c r="E349" s="387"/>
      <c r="I349" s="290"/>
      <c r="J349" s="290"/>
      <c r="K349" s="290"/>
    </row>
    <row r="350" spans="2:11" s="358" customFormat="1" ht="15">
      <c r="B350" s="381"/>
      <c r="C350" s="381"/>
      <c r="D350" s="387"/>
      <c r="E350" s="387"/>
      <c r="I350" s="290"/>
      <c r="J350" s="290"/>
      <c r="K350" s="290"/>
    </row>
    <row r="351" spans="2:11" s="358" customFormat="1" ht="15">
      <c r="B351" s="381"/>
      <c r="C351" s="381"/>
      <c r="D351" s="387"/>
      <c r="E351" s="387"/>
      <c r="I351" s="290"/>
      <c r="J351" s="290"/>
      <c r="K351" s="290"/>
    </row>
    <row r="352" spans="2:11" s="358" customFormat="1" ht="15">
      <c r="B352" s="381"/>
      <c r="C352" s="381"/>
      <c r="D352" s="387"/>
      <c r="E352" s="387"/>
      <c r="I352" s="290"/>
      <c r="J352" s="290"/>
      <c r="K352" s="290"/>
    </row>
    <row r="353" spans="2:11" s="358" customFormat="1" ht="15">
      <c r="B353" s="381"/>
      <c r="C353" s="381"/>
      <c r="D353" s="387"/>
      <c r="E353" s="387"/>
      <c r="I353" s="290"/>
      <c r="J353" s="290"/>
      <c r="K353" s="290"/>
    </row>
    <row r="354" spans="2:11" s="358" customFormat="1" ht="15">
      <c r="B354" s="381"/>
      <c r="C354" s="381"/>
      <c r="D354" s="387"/>
      <c r="E354" s="387"/>
      <c r="I354" s="290"/>
      <c r="J354" s="290"/>
      <c r="K354" s="290"/>
    </row>
    <row r="355" spans="2:11" s="358" customFormat="1" ht="15">
      <c r="B355" s="381"/>
      <c r="C355" s="381"/>
      <c r="D355" s="387"/>
      <c r="E355" s="387"/>
      <c r="I355" s="290"/>
      <c r="J355" s="290"/>
      <c r="K355" s="290"/>
    </row>
    <row r="356" spans="2:11" s="358" customFormat="1" ht="15">
      <c r="B356" s="381"/>
      <c r="C356" s="381"/>
      <c r="D356" s="387"/>
      <c r="E356" s="387"/>
      <c r="I356" s="290"/>
      <c r="J356" s="290"/>
      <c r="K356" s="290"/>
    </row>
    <row r="357" spans="2:11" s="358" customFormat="1" ht="15">
      <c r="B357" s="381"/>
      <c r="C357" s="381"/>
      <c r="D357" s="387"/>
      <c r="E357" s="387"/>
      <c r="I357" s="290"/>
      <c r="J357" s="290"/>
      <c r="K357" s="290"/>
    </row>
    <row r="358" spans="2:11" s="358" customFormat="1" ht="15">
      <c r="B358" s="381"/>
      <c r="C358" s="381"/>
      <c r="D358" s="387"/>
      <c r="E358" s="387"/>
      <c r="I358" s="290"/>
      <c r="J358" s="290"/>
      <c r="K358" s="290"/>
    </row>
    <row r="359" spans="2:11" s="358" customFormat="1" ht="15">
      <c r="B359" s="381"/>
      <c r="C359" s="381"/>
      <c r="D359" s="387"/>
      <c r="E359" s="387"/>
      <c r="I359" s="290"/>
      <c r="J359" s="290"/>
      <c r="K359" s="290"/>
    </row>
    <row r="360" spans="2:11" s="358" customFormat="1" ht="15">
      <c r="B360" s="381"/>
      <c r="C360" s="381"/>
      <c r="D360" s="387"/>
      <c r="E360" s="387"/>
      <c r="I360" s="290"/>
      <c r="J360" s="290"/>
      <c r="K360" s="290"/>
    </row>
    <row r="361" spans="2:11" s="358" customFormat="1" ht="15">
      <c r="B361" s="381"/>
      <c r="C361" s="381"/>
      <c r="D361" s="387"/>
      <c r="E361" s="387"/>
      <c r="I361" s="290"/>
      <c r="J361" s="290"/>
      <c r="K361" s="290"/>
    </row>
    <row r="362" spans="2:11" s="358" customFormat="1" ht="15">
      <c r="B362" s="381"/>
      <c r="C362" s="381"/>
      <c r="D362" s="387"/>
      <c r="E362" s="387"/>
      <c r="I362" s="290"/>
      <c r="J362" s="290"/>
      <c r="K362" s="290"/>
    </row>
    <row r="363" spans="2:11" s="358" customFormat="1" ht="15">
      <c r="B363" s="381"/>
      <c r="C363" s="381"/>
      <c r="D363" s="387"/>
      <c r="E363" s="387"/>
      <c r="I363" s="290"/>
      <c r="J363" s="290"/>
      <c r="K363" s="290"/>
    </row>
    <row r="364" spans="2:11" s="358" customFormat="1" ht="15">
      <c r="B364" s="381"/>
      <c r="C364" s="381"/>
      <c r="D364" s="387"/>
      <c r="E364" s="387"/>
      <c r="I364" s="290"/>
      <c r="J364" s="290"/>
      <c r="K364" s="290"/>
    </row>
    <row r="365" spans="2:11" s="358" customFormat="1" ht="15">
      <c r="B365" s="381"/>
      <c r="C365" s="381"/>
      <c r="D365" s="387"/>
      <c r="E365" s="387"/>
      <c r="I365" s="290"/>
      <c r="J365" s="290"/>
      <c r="K365" s="290"/>
    </row>
    <row r="366" spans="2:11" s="358" customFormat="1" ht="15">
      <c r="B366" s="381"/>
      <c r="C366" s="381"/>
      <c r="D366" s="387"/>
      <c r="E366" s="387"/>
      <c r="I366" s="290"/>
      <c r="J366" s="290"/>
      <c r="K366" s="290"/>
    </row>
    <row r="367" spans="2:11" s="358" customFormat="1" ht="15">
      <c r="B367" s="381"/>
      <c r="C367" s="381"/>
      <c r="D367" s="387"/>
      <c r="E367" s="387"/>
      <c r="I367" s="290"/>
      <c r="J367" s="290"/>
      <c r="K367" s="290"/>
    </row>
    <row r="368" spans="2:11" s="358" customFormat="1" ht="15">
      <c r="B368" s="381"/>
      <c r="C368" s="381"/>
      <c r="D368" s="387"/>
      <c r="E368" s="387"/>
      <c r="I368" s="290"/>
      <c r="J368" s="290"/>
      <c r="K368" s="290"/>
    </row>
    <row r="369" spans="2:11" s="358" customFormat="1" ht="15">
      <c r="B369" s="381"/>
      <c r="C369" s="381"/>
      <c r="D369" s="387"/>
      <c r="E369" s="387"/>
      <c r="I369" s="290"/>
      <c r="J369" s="290"/>
      <c r="K369" s="290"/>
    </row>
    <row r="370" spans="2:11" s="358" customFormat="1" ht="15">
      <c r="B370" s="381"/>
      <c r="C370" s="381"/>
      <c r="D370" s="387"/>
      <c r="E370" s="387"/>
      <c r="I370" s="290"/>
      <c r="J370" s="290"/>
      <c r="K370" s="290"/>
    </row>
    <row r="371" spans="2:11" s="358" customFormat="1" ht="15">
      <c r="B371" s="381"/>
      <c r="C371" s="381"/>
      <c r="D371" s="387"/>
      <c r="E371" s="387"/>
      <c r="I371" s="290"/>
      <c r="J371" s="290"/>
      <c r="K371" s="290"/>
    </row>
    <row r="372" spans="2:11" s="358" customFormat="1" ht="15">
      <c r="B372" s="381"/>
      <c r="C372" s="381"/>
      <c r="D372" s="387"/>
      <c r="E372" s="387"/>
      <c r="I372" s="290"/>
      <c r="J372" s="290"/>
      <c r="K372" s="290"/>
    </row>
    <row r="373" spans="2:11" s="358" customFormat="1" ht="15">
      <c r="B373" s="381"/>
      <c r="C373" s="381"/>
      <c r="D373" s="387"/>
      <c r="E373" s="387"/>
      <c r="I373" s="290"/>
      <c r="J373" s="290"/>
      <c r="K373" s="290"/>
    </row>
    <row r="374" spans="2:11" s="358" customFormat="1" ht="15">
      <c r="B374" s="381"/>
      <c r="C374" s="381"/>
      <c r="D374" s="387"/>
      <c r="E374" s="387"/>
      <c r="I374" s="290"/>
      <c r="J374" s="290"/>
      <c r="K374" s="290"/>
    </row>
    <row r="375" spans="2:11" s="358" customFormat="1" ht="15">
      <c r="B375" s="381"/>
      <c r="C375" s="381"/>
      <c r="D375" s="387"/>
      <c r="E375" s="387"/>
      <c r="I375" s="290"/>
      <c r="J375" s="290"/>
      <c r="K375" s="290"/>
    </row>
    <row r="376" spans="2:11" s="358" customFormat="1" ht="15">
      <c r="B376" s="381"/>
      <c r="C376" s="381"/>
      <c r="D376" s="387"/>
      <c r="E376" s="387"/>
      <c r="I376" s="290"/>
      <c r="J376" s="290"/>
      <c r="K376" s="290"/>
    </row>
    <row r="377" spans="2:11" s="358" customFormat="1" ht="15">
      <c r="B377" s="381"/>
      <c r="C377" s="381"/>
      <c r="D377" s="387"/>
      <c r="E377" s="387"/>
      <c r="I377" s="290"/>
      <c r="J377" s="290"/>
      <c r="K377" s="290"/>
    </row>
    <row r="378" spans="2:11" s="358" customFormat="1" ht="15">
      <c r="B378" s="381"/>
      <c r="C378" s="381"/>
      <c r="D378" s="387"/>
      <c r="E378" s="387"/>
      <c r="I378" s="290"/>
      <c r="J378" s="290"/>
      <c r="K378" s="290"/>
    </row>
    <row r="379" spans="2:11" s="358" customFormat="1" ht="15">
      <c r="B379" s="381"/>
      <c r="C379" s="381"/>
      <c r="D379" s="387"/>
      <c r="E379" s="387"/>
      <c r="I379" s="290"/>
      <c r="J379" s="290"/>
      <c r="K379" s="290"/>
    </row>
    <row r="380" spans="2:11" s="358" customFormat="1" ht="15">
      <c r="B380" s="381"/>
      <c r="C380" s="381"/>
      <c r="D380" s="387"/>
      <c r="E380" s="387"/>
      <c r="I380" s="290"/>
      <c r="J380" s="290"/>
      <c r="K380" s="290"/>
    </row>
    <row r="381" spans="2:11" s="358" customFormat="1" ht="15">
      <c r="B381" s="381"/>
      <c r="C381" s="381"/>
      <c r="D381" s="387"/>
      <c r="E381" s="387"/>
      <c r="I381" s="290"/>
      <c r="J381" s="290"/>
      <c r="K381" s="290"/>
    </row>
    <row r="382" spans="2:11" s="358" customFormat="1" ht="15">
      <c r="B382" s="381"/>
      <c r="C382" s="381"/>
      <c r="D382" s="387"/>
      <c r="E382" s="387"/>
      <c r="I382" s="290"/>
      <c r="J382" s="290"/>
      <c r="K382" s="290"/>
    </row>
    <row r="383" spans="2:11" s="358" customFormat="1" ht="15">
      <c r="B383" s="381"/>
      <c r="C383" s="381"/>
      <c r="D383" s="387"/>
      <c r="E383" s="387"/>
      <c r="I383" s="290"/>
      <c r="J383" s="290"/>
      <c r="K383" s="290"/>
    </row>
    <row r="384" spans="2:11" s="358" customFormat="1" ht="15">
      <c r="B384" s="381"/>
      <c r="C384" s="381"/>
      <c r="D384" s="387"/>
      <c r="E384" s="387"/>
      <c r="I384" s="290"/>
      <c r="J384" s="290"/>
      <c r="K384" s="290"/>
    </row>
    <row r="385" spans="2:11" s="358" customFormat="1" ht="15">
      <c r="B385" s="381"/>
      <c r="C385" s="381"/>
      <c r="D385" s="387"/>
      <c r="E385" s="387"/>
      <c r="I385" s="290"/>
      <c r="J385" s="290"/>
      <c r="K385" s="290"/>
    </row>
    <row r="386" spans="2:11" s="358" customFormat="1" ht="15">
      <c r="B386" s="381"/>
      <c r="C386" s="381"/>
      <c r="D386" s="387"/>
      <c r="E386" s="387"/>
      <c r="I386" s="290"/>
      <c r="J386" s="290"/>
      <c r="K386" s="290"/>
    </row>
    <row r="387" spans="2:11" s="358" customFormat="1" ht="15">
      <c r="B387" s="381"/>
      <c r="C387" s="381"/>
      <c r="D387" s="387"/>
      <c r="E387" s="387"/>
      <c r="I387" s="290"/>
      <c r="J387" s="290"/>
      <c r="K387" s="290"/>
    </row>
    <row r="388" spans="2:11" s="358" customFormat="1" ht="15">
      <c r="B388" s="381"/>
      <c r="C388" s="381"/>
      <c r="D388" s="387"/>
      <c r="E388" s="387"/>
      <c r="I388" s="290"/>
      <c r="J388" s="290"/>
      <c r="K388" s="290"/>
    </row>
    <row r="389" spans="2:11" s="358" customFormat="1" ht="15">
      <c r="B389" s="381"/>
      <c r="C389" s="381"/>
      <c r="D389" s="387"/>
      <c r="E389" s="387"/>
      <c r="I389" s="290"/>
      <c r="J389" s="290"/>
      <c r="K389" s="290"/>
    </row>
    <row r="390" spans="2:11" s="358" customFormat="1" ht="15">
      <c r="B390" s="381"/>
      <c r="C390" s="381"/>
      <c r="D390" s="387"/>
      <c r="E390" s="387"/>
      <c r="I390" s="290"/>
      <c r="J390" s="290"/>
      <c r="K390" s="290"/>
    </row>
    <row r="391" spans="2:11" s="358" customFormat="1" ht="15">
      <c r="B391" s="381"/>
      <c r="C391" s="381"/>
      <c r="D391" s="387"/>
      <c r="E391" s="387"/>
      <c r="I391" s="290"/>
      <c r="J391" s="290"/>
      <c r="K391" s="290"/>
    </row>
    <row r="392" spans="2:11" s="358" customFormat="1" ht="15">
      <c r="B392" s="381"/>
      <c r="C392" s="381"/>
      <c r="D392" s="387"/>
      <c r="E392" s="387"/>
      <c r="I392" s="290"/>
      <c r="J392" s="290"/>
      <c r="K392" s="290"/>
    </row>
    <row r="393" spans="2:11" s="358" customFormat="1" ht="15">
      <c r="B393" s="381"/>
      <c r="C393" s="381"/>
      <c r="D393" s="387"/>
      <c r="E393" s="387"/>
      <c r="I393" s="290"/>
      <c r="J393" s="290"/>
      <c r="K393" s="290"/>
    </row>
    <row r="394" spans="2:11" s="358" customFormat="1" ht="15">
      <c r="B394" s="381"/>
      <c r="C394" s="381"/>
      <c r="D394" s="387"/>
      <c r="E394" s="387"/>
      <c r="I394" s="290"/>
      <c r="J394" s="290"/>
      <c r="K394" s="290"/>
    </row>
    <row r="395" spans="2:11" s="358" customFormat="1" ht="15">
      <c r="B395" s="381"/>
      <c r="C395" s="381"/>
      <c r="D395" s="387"/>
      <c r="E395" s="387"/>
      <c r="I395" s="290"/>
      <c r="J395" s="290"/>
      <c r="K395" s="290"/>
    </row>
    <row r="396" spans="2:11" s="358" customFormat="1" ht="15">
      <c r="B396" s="381"/>
      <c r="C396" s="381"/>
      <c r="D396" s="387"/>
      <c r="E396" s="387"/>
      <c r="I396" s="290"/>
      <c r="J396" s="290"/>
      <c r="K396" s="290"/>
    </row>
    <row r="397" spans="2:11" s="358" customFormat="1" ht="15">
      <c r="B397" s="381"/>
      <c r="C397" s="381"/>
      <c r="D397" s="387"/>
      <c r="E397" s="387"/>
      <c r="I397" s="290"/>
      <c r="J397" s="290"/>
      <c r="K397" s="290"/>
    </row>
    <row r="398" spans="2:11" s="358" customFormat="1" ht="15">
      <c r="B398" s="381"/>
      <c r="C398" s="381"/>
      <c r="D398" s="387"/>
      <c r="E398" s="387"/>
      <c r="I398" s="290"/>
      <c r="J398" s="290"/>
      <c r="K398" s="290"/>
    </row>
    <row r="399" spans="2:11" s="358" customFormat="1" ht="15">
      <c r="B399" s="381"/>
      <c r="C399" s="381"/>
      <c r="D399" s="387"/>
      <c r="E399" s="387"/>
      <c r="I399" s="290"/>
      <c r="J399" s="290"/>
      <c r="K399" s="290"/>
    </row>
    <row r="400" spans="2:11" s="358" customFormat="1" ht="15">
      <c r="B400" s="381"/>
      <c r="C400" s="381"/>
      <c r="D400" s="387"/>
      <c r="E400" s="387"/>
      <c r="I400" s="290"/>
      <c r="J400" s="290"/>
      <c r="K400" s="290"/>
    </row>
    <row r="401" spans="2:11" s="358" customFormat="1" ht="15">
      <c r="B401" s="381"/>
      <c r="C401" s="381"/>
      <c r="D401" s="387"/>
      <c r="E401" s="387"/>
      <c r="I401" s="290"/>
      <c r="J401" s="290"/>
      <c r="K401" s="290"/>
    </row>
    <row r="402" spans="2:11" s="358" customFormat="1" ht="15">
      <c r="B402" s="381"/>
      <c r="C402" s="381"/>
      <c r="D402" s="387"/>
      <c r="E402" s="387"/>
      <c r="I402" s="290"/>
      <c r="J402" s="290"/>
      <c r="K402" s="290"/>
    </row>
    <row r="403" spans="2:11" s="358" customFormat="1" ht="15">
      <c r="B403" s="381"/>
      <c r="C403" s="381"/>
      <c r="D403" s="387"/>
      <c r="E403" s="387"/>
      <c r="I403" s="290"/>
      <c r="J403" s="290"/>
      <c r="K403" s="290"/>
    </row>
    <row r="404" spans="2:11" s="358" customFormat="1" ht="15">
      <c r="B404" s="381"/>
      <c r="C404" s="381"/>
      <c r="D404" s="387"/>
      <c r="E404" s="387"/>
      <c r="I404" s="290"/>
      <c r="J404" s="290"/>
      <c r="K404" s="290"/>
    </row>
    <row r="405" spans="2:11" s="358" customFormat="1" ht="15">
      <c r="B405" s="381"/>
      <c r="C405" s="381"/>
      <c r="D405" s="387"/>
      <c r="E405" s="387"/>
      <c r="I405" s="290"/>
      <c r="J405" s="290"/>
      <c r="K405" s="290"/>
    </row>
    <row r="406" spans="2:11" s="358" customFormat="1" ht="15">
      <c r="B406" s="381"/>
      <c r="C406" s="381"/>
      <c r="D406" s="387"/>
      <c r="E406" s="387"/>
      <c r="I406" s="290"/>
      <c r="J406" s="290"/>
      <c r="K406" s="290"/>
    </row>
    <row r="407" spans="2:11" s="358" customFormat="1" ht="15">
      <c r="B407" s="381"/>
      <c r="C407" s="381"/>
      <c r="D407" s="387"/>
      <c r="E407" s="387"/>
      <c r="I407" s="290"/>
      <c r="J407" s="290"/>
      <c r="K407" s="290"/>
    </row>
    <row r="408" spans="2:11" s="358" customFormat="1" ht="15">
      <c r="B408" s="381"/>
      <c r="C408" s="381"/>
      <c r="D408" s="387"/>
      <c r="E408" s="387"/>
      <c r="I408" s="290"/>
      <c r="J408" s="290"/>
      <c r="K408" s="290"/>
    </row>
    <row r="409" spans="2:11" s="358" customFormat="1" ht="15">
      <c r="B409" s="381"/>
      <c r="C409" s="381"/>
      <c r="D409" s="387"/>
      <c r="E409" s="387"/>
      <c r="I409" s="290"/>
      <c r="J409" s="290"/>
      <c r="K409" s="290"/>
    </row>
    <row r="410" spans="2:11" s="358" customFormat="1" ht="15">
      <c r="B410" s="381"/>
      <c r="C410" s="381"/>
      <c r="D410" s="387"/>
      <c r="E410" s="387"/>
      <c r="I410" s="290"/>
      <c r="J410" s="290"/>
      <c r="K410" s="290"/>
    </row>
    <row r="411" spans="2:11" s="358" customFormat="1" ht="15">
      <c r="B411" s="381"/>
      <c r="C411" s="381"/>
      <c r="D411" s="387"/>
      <c r="E411" s="387"/>
      <c r="I411" s="290"/>
      <c r="J411" s="290"/>
      <c r="K411" s="290"/>
    </row>
    <row r="412" spans="2:11" s="358" customFormat="1" ht="15">
      <c r="B412" s="381"/>
      <c r="C412" s="381"/>
      <c r="D412" s="387"/>
      <c r="E412" s="387"/>
      <c r="I412" s="290"/>
      <c r="J412" s="290"/>
      <c r="K412" s="290"/>
    </row>
    <row r="413" spans="2:11" s="358" customFormat="1" ht="15">
      <c r="B413" s="381"/>
      <c r="C413" s="381"/>
      <c r="D413" s="387"/>
      <c r="E413" s="387"/>
      <c r="I413" s="290"/>
      <c r="J413" s="290"/>
      <c r="K413" s="290"/>
    </row>
    <row r="414" spans="2:11" s="358" customFormat="1" ht="15">
      <c r="B414" s="381"/>
      <c r="C414" s="381"/>
      <c r="D414" s="387"/>
      <c r="E414" s="387"/>
      <c r="I414" s="290"/>
      <c r="J414" s="290"/>
      <c r="K414" s="290"/>
    </row>
    <row r="415" spans="2:11" s="358" customFormat="1" ht="15">
      <c r="B415" s="381"/>
      <c r="C415" s="381"/>
      <c r="D415" s="387"/>
      <c r="E415" s="387"/>
      <c r="I415" s="290"/>
      <c r="J415" s="290"/>
      <c r="K415" s="290"/>
    </row>
    <row r="416" spans="2:11" s="358" customFormat="1" ht="15">
      <c r="B416" s="381"/>
      <c r="C416" s="381"/>
      <c r="D416" s="387"/>
      <c r="E416" s="387"/>
      <c r="I416" s="290"/>
      <c r="J416" s="290"/>
      <c r="K416" s="290"/>
    </row>
    <row r="417" spans="2:11" s="358" customFormat="1" ht="15">
      <c r="B417" s="381"/>
      <c r="C417" s="381"/>
      <c r="D417" s="387"/>
      <c r="E417" s="387"/>
      <c r="I417" s="290"/>
      <c r="J417" s="290"/>
      <c r="K417" s="290"/>
    </row>
    <row r="418" spans="2:11" s="358" customFormat="1" ht="15">
      <c r="B418" s="381"/>
      <c r="C418" s="381"/>
      <c r="D418" s="387"/>
      <c r="E418" s="387"/>
      <c r="I418" s="290"/>
      <c r="J418" s="290"/>
      <c r="K418" s="290"/>
    </row>
    <row r="419" spans="2:11" s="358" customFormat="1" ht="15">
      <c r="B419" s="381"/>
      <c r="C419" s="381"/>
      <c r="D419" s="387"/>
      <c r="E419" s="387"/>
      <c r="I419" s="290"/>
      <c r="J419" s="290"/>
      <c r="K419" s="290"/>
    </row>
    <row r="420" spans="2:11" s="358" customFormat="1" ht="15">
      <c r="B420" s="381"/>
      <c r="C420" s="381"/>
      <c r="D420" s="387"/>
      <c r="E420" s="387"/>
      <c r="I420" s="290"/>
      <c r="J420" s="290"/>
      <c r="K420" s="290"/>
    </row>
    <row r="421" spans="2:11" s="358" customFormat="1" ht="15">
      <c r="B421" s="381"/>
      <c r="C421" s="381"/>
      <c r="D421" s="387"/>
      <c r="E421" s="387"/>
      <c r="I421" s="290"/>
      <c r="J421" s="290"/>
      <c r="K421" s="290"/>
    </row>
    <row r="422" spans="2:11" s="358" customFormat="1" ht="15">
      <c r="B422" s="381"/>
      <c r="C422" s="381"/>
      <c r="D422" s="387"/>
      <c r="E422" s="387"/>
      <c r="I422" s="290"/>
      <c r="J422" s="290"/>
      <c r="K422" s="290"/>
    </row>
    <row r="423" spans="2:11" s="358" customFormat="1" ht="15">
      <c r="B423" s="381"/>
      <c r="C423" s="381"/>
      <c r="D423" s="387"/>
      <c r="E423" s="387"/>
      <c r="I423" s="290"/>
      <c r="J423" s="290"/>
      <c r="K423" s="290"/>
    </row>
    <row r="424" spans="2:11" s="358" customFormat="1" ht="15">
      <c r="B424" s="381"/>
      <c r="C424" s="381"/>
      <c r="D424" s="387"/>
      <c r="E424" s="387"/>
      <c r="I424" s="290"/>
      <c r="J424" s="290"/>
      <c r="K424" s="290"/>
    </row>
    <row r="425" spans="2:11" s="358" customFormat="1" ht="15">
      <c r="B425" s="381"/>
      <c r="C425" s="381"/>
      <c r="D425" s="387"/>
      <c r="E425" s="387"/>
      <c r="I425" s="290"/>
      <c r="J425" s="290"/>
      <c r="K425" s="290"/>
    </row>
    <row r="426" spans="2:11" s="358" customFormat="1" ht="15">
      <c r="B426" s="381"/>
      <c r="C426" s="381"/>
      <c r="D426" s="387"/>
      <c r="E426" s="387"/>
      <c r="I426" s="290"/>
      <c r="J426" s="290"/>
      <c r="K426" s="290"/>
    </row>
    <row r="427" spans="2:11" s="358" customFormat="1" ht="15">
      <c r="B427" s="381"/>
      <c r="C427" s="381"/>
      <c r="D427" s="387"/>
      <c r="E427" s="387"/>
      <c r="I427" s="290"/>
      <c r="J427" s="290"/>
      <c r="K427" s="290"/>
    </row>
    <row r="428" spans="2:11" s="358" customFormat="1" ht="15">
      <c r="B428" s="381"/>
      <c r="C428" s="381"/>
      <c r="D428" s="387"/>
      <c r="E428" s="387"/>
      <c r="I428" s="290"/>
      <c r="J428" s="290"/>
      <c r="K428" s="290"/>
    </row>
    <row r="429" spans="2:11" s="358" customFormat="1" ht="15">
      <c r="B429" s="381"/>
      <c r="C429" s="381"/>
      <c r="D429" s="387"/>
      <c r="E429" s="387"/>
      <c r="I429" s="290"/>
      <c r="J429" s="290"/>
      <c r="K429" s="290"/>
    </row>
    <row r="430" spans="2:11" s="358" customFormat="1" ht="15">
      <c r="B430" s="381"/>
      <c r="C430" s="381"/>
      <c r="D430" s="387"/>
      <c r="E430" s="387"/>
      <c r="I430" s="290"/>
      <c r="J430" s="290"/>
      <c r="K430" s="290"/>
    </row>
    <row r="431" spans="2:11" s="358" customFormat="1" ht="15">
      <c r="B431" s="381"/>
      <c r="C431" s="381"/>
      <c r="D431" s="387"/>
      <c r="E431" s="387"/>
      <c r="I431" s="290"/>
      <c r="J431" s="290"/>
      <c r="K431" s="290"/>
    </row>
    <row r="432" spans="2:11" s="358" customFormat="1" ht="15">
      <c r="B432" s="381"/>
      <c r="C432" s="381"/>
      <c r="D432" s="387"/>
      <c r="E432" s="387"/>
      <c r="I432" s="290"/>
      <c r="J432" s="290"/>
      <c r="K432" s="290"/>
    </row>
    <row r="433" spans="2:11" s="358" customFormat="1" ht="15">
      <c r="B433" s="381"/>
      <c r="C433" s="381"/>
      <c r="D433" s="387"/>
      <c r="E433" s="387"/>
      <c r="I433" s="290"/>
      <c r="J433" s="290"/>
      <c r="K433" s="290"/>
    </row>
    <row r="434" spans="2:11" s="358" customFormat="1" ht="15">
      <c r="B434" s="381"/>
      <c r="C434" s="381"/>
      <c r="D434" s="387"/>
      <c r="E434" s="387"/>
      <c r="I434" s="290"/>
      <c r="J434" s="290"/>
      <c r="K434" s="290"/>
    </row>
    <row r="435" spans="2:11" s="358" customFormat="1" ht="15">
      <c r="B435" s="381"/>
      <c r="C435" s="381"/>
      <c r="D435" s="387"/>
      <c r="E435" s="387"/>
      <c r="I435" s="290"/>
      <c r="J435" s="290"/>
      <c r="K435" s="290"/>
    </row>
    <row r="436" spans="2:11" s="358" customFormat="1" ht="15">
      <c r="B436" s="381"/>
      <c r="C436" s="381"/>
      <c r="D436" s="387"/>
      <c r="E436" s="387"/>
      <c r="I436" s="290"/>
      <c r="J436" s="290"/>
      <c r="K436" s="290"/>
    </row>
    <row r="437" spans="2:11" s="358" customFormat="1" ht="15">
      <c r="B437" s="381"/>
      <c r="C437" s="381"/>
      <c r="D437" s="387"/>
      <c r="E437" s="387"/>
      <c r="I437" s="290"/>
      <c r="J437" s="290"/>
      <c r="K437" s="290"/>
    </row>
    <row r="438" spans="2:11" s="358" customFormat="1" ht="15">
      <c r="B438" s="381"/>
      <c r="C438" s="381"/>
      <c r="D438" s="387"/>
      <c r="E438" s="387"/>
      <c r="I438" s="290"/>
      <c r="J438" s="290"/>
      <c r="K438" s="290"/>
    </row>
    <row r="439" spans="2:11" s="358" customFormat="1" ht="15">
      <c r="B439" s="381"/>
      <c r="C439" s="381"/>
      <c r="D439" s="387"/>
      <c r="E439" s="387"/>
      <c r="I439" s="290"/>
      <c r="J439" s="290"/>
      <c r="K439" s="290"/>
    </row>
    <row r="440" spans="2:11" s="358" customFormat="1" ht="15">
      <c r="B440" s="381"/>
      <c r="C440" s="381"/>
      <c r="D440" s="387"/>
      <c r="E440" s="387"/>
      <c r="I440" s="290"/>
      <c r="J440" s="290"/>
      <c r="K440" s="290"/>
    </row>
    <row r="441" spans="2:11" s="358" customFormat="1" ht="15">
      <c r="B441" s="381"/>
      <c r="C441" s="381"/>
      <c r="D441" s="387"/>
      <c r="E441" s="387"/>
      <c r="I441" s="290"/>
      <c r="J441" s="290"/>
      <c r="K441" s="290"/>
    </row>
    <row r="442" spans="2:11" s="358" customFormat="1" ht="15">
      <c r="B442" s="381"/>
      <c r="C442" s="381"/>
      <c r="D442" s="387"/>
      <c r="E442" s="387"/>
      <c r="I442" s="290"/>
      <c r="J442" s="290"/>
      <c r="K442" s="290"/>
    </row>
    <row r="443" spans="2:11" s="358" customFormat="1" ht="15">
      <c r="B443" s="381"/>
      <c r="C443" s="381"/>
      <c r="D443" s="387"/>
      <c r="E443" s="387"/>
      <c r="I443" s="290"/>
      <c r="J443" s="290"/>
      <c r="K443" s="290"/>
    </row>
    <row r="444" spans="2:11" s="358" customFormat="1" ht="15">
      <c r="B444" s="381"/>
      <c r="C444" s="381"/>
      <c r="D444" s="387"/>
      <c r="E444" s="387"/>
      <c r="I444" s="290"/>
      <c r="J444" s="290"/>
      <c r="K444" s="290"/>
    </row>
    <row r="445" spans="2:11" s="358" customFormat="1" ht="15">
      <c r="B445" s="381"/>
      <c r="C445" s="381"/>
      <c r="D445" s="387"/>
      <c r="E445" s="387"/>
      <c r="I445" s="290"/>
      <c r="J445" s="290"/>
      <c r="K445" s="290"/>
    </row>
    <row r="446" spans="2:11" s="358" customFormat="1" ht="15">
      <c r="B446" s="381"/>
      <c r="C446" s="381"/>
      <c r="D446" s="387"/>
      <c r="E446" s="387"/>
      <c r="I446" s="290"/>
      <c r="J446" s="290"/>
      <c r="K446" s="290"/>
    </row>
    <row r="447" spans="2:11" s="358" customFormat="1" ht="15">
      <c r="B447" s="381"/>
      <c r="C447" s="381"/>
      <c r="D447" s="387"/>
      <c r="E447" s="387"/>
      <c r="I447" s="290"/>
      <c r="J447" s="290"/>
      <c r="K447" s="290"/>
    </row>
    <row r="448" spans="2:11" s="358" customFormat="1" ht="15">
      <c r="B448" s="381"/>
      <c r="C448" s="381"/>
      <c r="D448" s="387"/>
      <c r="E448" s="387"/>
      <c r="I448" s="290"/>
      <c r="J448" s="290"/>
      <c r="K448" s="290"/>
    </row>
    <row r="449" spans="2:11" s="358" customFormat="1" ht="15">
      <c r="B449" s="381"/>
      <c r="C449" s="381"/>
      <c r="D449" s="387"/>
      <c r="E449" s="387"/>
      <c r="I449" s="290"/>
      <c r="J449" s="290"/>
      <c r="K449" s="290"/>
    </row>
    <row r="450" spans="2:11" s="358" customFormat="1" ht="15">
      <c r="B450" s="381"/>
      <c r="C450" s="381"/>
      <c r="D450" s="387"/>
      <c r="E450" s="387"/>
      <c r="I450" s="290"/>
      <c r="J450" s="290"/>
      <c r="K450" s="290"/>
    </row>
    <row r="451" spans="2:11" s="358" customFormat="1" ht="15">
      <c r="B451" s="381"/>
      <c r="C451" s="381"/>
      <c r="D451" s="387"/>
      <c r="E451" s="387"/>
      <c r="I451" s="290"/>
      <c r="J451" s="290"/>
      <c r="K451" s="290"/>
    </row>
    <row r="452" spans="2:11" s="358" customFormat="1" ht="15">
      <c r="B452" s="381"/>
      <c r="C452" s="381"/>
      <c r="D452" s="387"/>
      <c r="E452" s="387"/>
      <c r="I452" s="290"/>
      <c r="J452" s="290"/>
      <c r="K452" s="290"/>
    </row>
    <row r="453" spans="2:11" s="358" customFormat="1" ht="15">
      <c r="B453" s="381"/>
      <c r="C453" s="381"/>
      <c r="D453" s="387"/>
      <c r="E453" s="387"/>
      <c r="I453" s="290"/>
      <c r="J453" s="290"/>
      <c r="K453" s="290"/>
    </row>
    <row r="454" spans="2:11" s="358" customFormat="1" ht="15">
      <c r="B454" s="381"/>
      <c r="C454" s="381"/>
      <c r="D454" s="387"/>
      <c r="E454" s="387"/>
      <c r="I454" s="290"/>
      <c r="J454" s="290"/>
      <c r="K454" s="290"/>
    </row>
    <row r="455" spans="2:11" s="358" customFormat="1" ht="15">
      <c r="B455" s="381"/>
      <c r="C455" s="381"/>
      <c r="D455" s="387"/>
      <c r="E455" s="387"/>
      <c r="I455" s="290"/>
      <c r="J455" s="290"/>
      <c r="K455" s="290"/>
    </row>
    <row r="456" spans="2:11" s="358" customFormat="1" ht="15">
      <c r="B456" s="381"/>
      <c r="C456" s="381"/>
      <c r="D456" s="387"/>
      <c r="E456" s="387"/>
      <c r="I456" s="290"/>
      <c r="J456" s="290"/>
      <c r="K456" s="290"/>
    </row>
    <row r="457" spans="2:11" s="358" customFormat="1" ht="15">
      <c r="B457" s="381"/>
      <c r="C457" s="381"/>
      <c r="D457" s="387"/>
      <c r="E457" s="387"/>
      <c r="I457" s="290"/>
      <c r="J457" s="290"/>
      <c r="K457" s="290"/>
    </row>
    <row r="458" spans="2:11" s="358" customFormat="1" ht="15">
      <c r="B458" s="381"/>
      <c r="C458" s="381"/>
      <c r="D458" s="387"/>
      <c r="E458" s="387"/>
      <c r="I458" s="290"/>
      <c r="J458" s="290"/>
      <c r="K458" s="290"/>
    </row>
    <row r="459" spans="2:11" s="358" customFormat="1" ht="15">
      <c r="B459" s="381"/>
      <c r="C459" s="381"/>
      <c r="D459" s="387"/>
      <c r="E459" s="387"/>
      <c r="I459" s="290"/>
      <c r="J459" s="290"/>
      <c r="K459" s="290"/>
    </row>
    <row r="460" spans="2:11" s="358" customFormat="1" ht="15">
      <c r="B460" s="381"/>
      <c r="C460" s="381"/>
      <c r="D460" s="387"/>
      <c r="E460" s="387"/>
      <c r="I460" s="290"/>
      <c r="J460" s="290"/>
      <c r="K460" s="290"/>
    </row>
    <row r="461" spans="2:11" s="358" customFormat="1" ht="15">
      <c r="B461" s="381"/>
      <c r="C461" s="381"/>
      <c r="D461" s="387"/>
      <c r="E461" s="387"/>
      <c r="I461" s="290"/>
      <c r="J461" s="290"/>
      <c r="K461" s="290"/>
    </row>
    <row r="462" spans="2:11" s="358" customFormat="1" ht="15">
      <c r="B462" s="381"/>
      <c r="C462" s="381"/>
      <c r="D462" s="387"/>
      <c r="E462" s="387"/>
      <c r="I462" s="290"/>
      <c r="J462" s="290"/>
      <c r="K462" s="290"/>
    </row>
    <row r="463" spans="2:11" s="358" customFormat="1" ht="15">
      <c r="B463" s="381"/>
      <c r="C463" s="381"/>
      <c r="D463" s="387"/>
      <c r="E463" s="387"/>
      <c r="I463" s="290"/>
      <c r="J463" s="290"/>
      <c r="K463" s="290"/>
    </row>
    <row r="464" spans="2:11" s="358" customFormat="1" ht="15">
      <c r="B464" s="381"/>
      <c r="C464" s="381"/>
      <c r="D464" s="387"/>
      <c r="E464" s="387"/>
      <c r="I464" s="290"/>
      <c r="J464" s="290"/>
      <c r="K464" s="290"/>
    </row>
    <row r="465" spans="2:11" s="358" customFormat="1" ht="15">
      <c r="B465" s="381"/>
      <c r="C465" s="381"/>
      <c r="D465" s="387"/>
      <c r="E465" s="387"/>
      <c r="I465" s="290"/>
      <c r="J465" s="290"/>
      <c r="K465" s="290"/>
    </row>
    <row r="466" spans="2:11" s="358" customFormat="1" ht="15">
      <c r="B466" s="381"/>
      <c r="C466" s="381"/>
      <c r="D466" s="387"/>
      <c r="E466" s="387"/>
      <c r="I466" s="290"/>
      <c r="J466" s="290"/>
      <c r="K466" s="290"/>
    </row>
    <row r="467" spans="2:11" s="358" customFormat="1" ht="15">
      <c r="B467" s="381"/>
      <c r="C467" s="381"/>
      <c r="D467" s="387"/>
      <c r="E467" s="387"/>
      <c r="I467" s="290"/>
      <c r="J467" s="290"/>
      <c r="K467" s="290"/>
    </row>
    <row r="468" spans="2:11" s="358" customFormat="1" ht="15">
      <c r="B468" s="381"/>
      <c r="C468" s="381"/>
      <c r="D468" s="387"/>
      <c r="E468" s="387"/>
      <c r="I468" s="290"/>
      <c r="J468" s="290"/>
      <c r="K468" s="290"/>
    </row>
    <row r="469" spans="2:11" s="358" customFormat="1" ht="15">
      <c r="B469" s="381"/>
      <c r="C469" s="381"/>
      <c r="D469" s="387"/>
      <c r="E469" s="387"/>
      <c r="I469" s="290"/>
      <c r="J469" s="290"/>
      <c r="K469" s="290"/>
    </row>
    <row r="470" spans="2:11" s="358" customFormat="1" ht="15">
      <c r="B470" s="381"/>
      <c r="C470" s="381"/>
      <c r="D470" s="387"/>
      <c r="E470" s="387"/>
      <c r="I470" s="290"/>
      <c r="J470" s="290"/>
      <c r="K470" s="290"/>
    </row>
    <row r="471" spans="2:11" s="358" customFormat="1" ht="15">
      <c r="B471" s="381"/>
      <c r="C471" s="381"/>
      <c r="D471" s="387"/>
      <c r="E471" s="387"/>
      <c r="I471" s="290"/>
      <c r="J471" s="290"/>
      <c r="K471" s="290"/>
    </row>
    <row r="472" spans="2:11" s="358" customFormat="1" ht="15">
      <c r="B472" s="381"/>
      <c r="C472" s="381"/>
      <c r="D472" s="387"/>
      <c r="E472" s="387"/>
      <c r="I472" s="290"/>
      <c r="J472" s="290"/>
      <c r="K472" s="290"/>
    </row>
    <row r="473" spans="2:11" s="358" customFormat="1" ht="15">
      <c r="B473" s="381"/>
      <c r="C473" s="381"/>
      <c r="D473" s="387"/>
      <c r="E473" s="387"/>
      <c r="I473" s="290"/>
      <c r="J473" s="290"/>
      <c r="K473" s="290"/>
    </row>
    <row r="474" spans="2:11" s="358" customFormat="1" ht="15">
      <c r="B474" s="381"/>
      <c r="C474" s="381"/>
      <c r="D474" s="387"/>
      <c r="E474" s="387"/>
      <c r="I474" s="290"/>
      <c r="J474" s="290"/>
      <c r="K474" s="290"/>
    </row>
    <row r="475" spans="2:11" s="358" customFormat="1" ht="15">
      <c r="B475" s="381"/>
      <c r="C475" s="381"/>
      <c r="D475" s="387"/>
      <c r="E475" s="387"/>
      <c r="I475" s="290"/>
      <c r="J475" s="290"/>
      <c r="K475" s="290"/>
    </row>
    <row r="476" spans="2:11" s="358" customFormat="1" ht="15">
      <c r="B476" s="381"/>
      <c r="C476" s="381"/>
      <c r="D476" s="387"/>
      <c r="E476" s="387"/>
      <c r="I476" s="290"/>
      <c r="J476" s="290"/>
      <c r="K476" s="290"/>
    </row>
    <row r="477" spans="2:11" s="358" customFormat="1" ht="15">
      <c r="B477" s="381"/>
      <c r="C477" s="381"/>
      <c r="D477" s="387"/>
      <c r="E477" s="387"/>
      <c r="I477" s="290"/>
      <c r="J477" s="290"/>
      <c r="K477" s="290"/>
    </row>
    <row r="478" spans="2:11" s="358" customFormat="1" ht="15">
      <c r="B478" s="381"/>
      <c r="C478" s="381"/>
      <c r="D478" s="387"/>
      <c r="E478" s="387"/>
      <c r="I478" s="290"/>
      <c r="J478" s="290"/>
      <c r="K478" s="290"/>
    </row>
    <row r="479" spans="2:11" s="358" customFormat="1" ht="15">
      <c r="B479" s="381"/>
      <c r="C479" s="381"/>
      <c r="D479" s="387"/>
      <c r="E479" s="387"/>
      <c r="I479" s="290"/>
      <c r="J479" s="290"/>
      <c r="K479" s="290"/>
    </row>
    <row r="480" spans="2:11" s="358" customFormat="1" ht="15">
      <c r="B480" s="381"/>
      <c r="C480" s="381"/>
      <c r="D480" s="387"/>
      <c r="E480" s="387"/>
      <c r="I480" s="290"/>
      <c r="J480" s="290"/>
      <c r="K480" s="290"/>
    </row>
    <row r="481" spans="2:11" s="358" customFormat="1" ht="15">
      <c r="B481" s="381"/>
      <c r="C481" s="381"/>
      <c r="D481" s="387"/>
      <c r="E481" s="387"/>
      <c r="I481" s="290"/>
      <c r="J481" s="290"/>
      <c r="K481" s="290"/>
    </row>
    <row r="482" spans="2:11" s="358" customFormat="1" ht="15">
      <c r="B482" s="381"/>
      <c r="C482" s="381"/>
      <c r="D482" s="387"/>
      <c r="E482" s="387"/>
      <c r="I482" s="290"/>
      <c r="J482" s="290"/>
      <c r="K482" s="290"/>
    </row>
    <row r="483" spans="2:11" s="358" customFormat="1" ht="15">
      <c r="B483" s="381"/>
      <c r="C483" s="381"/>
      <c r="D483" s="387"/>
      <c r="E483" s="387"/>
      <c r="I483" s="290"/>
      <c r="J483" s="290"/>
      <c r="K483" s="290"/>
    </row>
    <row r="484" spans="2:11" s="358" customFormat="1" ht="15">
      <c r="B484" s="381"/>
      <c r="C484" s="381"/>
      <c r="D484" s="387"/>
      <c r="E484" s="387"/>
      <c r="I484" s="290"/>
      <c r="J484" s="290"/>
      <c r="K484" s="290"/>
    </row>
    <row r="485" spans="2:11" s="358" customFormat="1" ht="15">
      <c r="B485" s="381"/>
      <c r="C485" s="381"/>
      <c r="D485" s="387"/>
      <c r="E485" s="387"/>
      <c r="I485" s="290"/>
      <c r="J485" s="290"/>
      <c r="K485" s="290"/>
    </row>
    <row r="486" spans="2:11" s="358" customFormat="1" ht="15">
      <c r="B486" s="381"/>
      <c r="C486" s="381"/>
      <c r="D486" s="387"/>
      <c r="E486" s="387"/>
      <c r="I486" s="290"/>
      <c r="J486" s="290"/>
      <c r="K486" s="290"/>
    </row>
    <row r="487" spans="2:11" s="358" customFormat="1" ht="15">
      <c r="B487" s="381"/>
      <c r="C487" s="381"/>
      <c r="D487" s="387"/>
      <c r="E487" s="387"/>
      <c r="I487" s="290"/>
      <c r="J487" s="290"/>
      <c r="K487" s="290"/>
    </row>
    <row r="488" spans="2:11" s="358" customFormat="1" ht="15">
      <c r="B488" s="381"/>
      <c r="C488" s="381"/>
      <c r="D488" s="387"/>
      <c r="E488" s="387"/>
      <c r="I488" s="290"/>
      <c r="J488" s="290"/>
      <c r="K488" s="290"/>
    </row>
    <row r="489" spans="2:11" s="358" customFormat="1" ht="15">
      <c r="B489" s="381"/>
      <c r="C489" s="381"/>
      <c r="D489" s="387"/>
      <c r="E489" s="387"/>
      <c r="I489" s="290"/>
      <c r="J489" s="290"/>
      <c r="K489" s="290"/>
    </row>
    <row r="490" spans="2:11" s="358" customFormat="1" ht="15">
      <c r="B490" s="381"/>
      <c r="C490" s="381"/>
      <c r="D490" s="387"/>
      <c r="E490" s="387"/>
      <c r="I490" s="290"/>
      <c r="J490" s="290"/>
      <c r="K490" s="290"/>
    </row>
    <row r="491" spans="2:11" s="358" customFormat="1" ht="15">
      <c r="B491" s="381"/>
      <c r="C491" s="381"/>
      <c r="D491" s="387"/>
      <c r="E491" s="387"/>
      <c r="I491" s="290"/>
      <c r="J491" s="290"/>
      <c r="K491" s="290"/>
    </row>
    <row r="492" spans="2:11" s="358" customFormat="1" ht="15">
      <c r="B492" s="381"/>
      <c r="C492" s="381"/>
      <c r="D492" s="387"/>
      <c r="E492" s="387"/>
      <c r="I492" s="290"/>
      <c r="J492" s="290"/>
      <c r="K492" s="290"/>
    </row>
    <row r="493" spans="2:11" s="358" customFormat="1" ht="15">
      <c r="B493" s="381"/>
      <c r="C493" s="381"/>
      <c r="D493" s="387"/>
      <c r="E493" s="387"/>
      <c r="I493" s="290"/>
      <c r="J493" s="290"/>
      <c r="K493" s="290"/>
    </row>
    <row r="494" spans="2:11" s="358" customFormat="1" ht="15">
      <c r="B494" s="381"/>
      <c r="C494" s="381"/>
      <c r="D494" s="387"/>
      <c r="E494" s="387"/>
      <c r="I494" s="290"/>
      <c r="J494" s="290"/>
      <c r="K494" s="290"/>
    </row>
    <row r="495" spans="2:11" s="358" customFormat="1" ht="15">
      <c r="B495" s="381"/>
      <c r="C495" s="381"/>
      <c r="D495" s="387"/>
      <c r="E495" s="387"/>
      <c r="I495" s="290"/>
      <c r="J495" s="290"/>
      <c r="K495" s="290"/>
    </row>
    <row r="496" spans="2:11" s="358" customFormat="1" ht="15">
      <c r="B496" s="381"/>
      <c r="C496" s="381"/>
      <c r="D496" s="387"/>
      <c r="E496" s="387"/>
      <c r="I496" s="290"/>
      <c r="J496" s="290"/>
      <c r="K496" s="290"/>
    </row>
    <row r="497" spans="2:11" s="358" customFormat="1" ht="15">
      <c r="B497" s="381"/>
      <c r="C497" s="381"/>
      <c r="D497" s="387"/>
      <c r="E497" s="387"/>
      <c r="I497" s="290"/>
      <c r="J497" s="290"/>
      <c r="K497" s="290"/>
    </row>
    <row r="498" spans="2:11" s="358" customFormat="1" ht="15">
      <c r="B498" s="381"/>
      <c r="C498" s="381"/>
      <c r="D498" s="387"/>
      <c r="E498" s="387"/>
      <c r="I498" s="290"/>
      <c r="J498" s="290"/>
      <c r="K498" s="290"/>
    </row>
    <row r="499" spans="2:11" s="358" customFormat="1" ht="15">
      <c r="B499" s="381"/>
      <c r="C499" s="381"/>
      <c r="D499" s="387"/>
      <c r="E499" s="387"/>
      <c r="I499" s="290"/>
      <c r="J499" s="290"/>
      <c r="K499" s="290"/>
    </row>
    <row r="500" spans="2:11" s="358" customFormat="1" ht="15">
      <c r="B500" s="381"/>
      <c r="C500" s="381"/>
      <c r="D500" s="387"/>
      <c r="E500" s="387"/>
      <c r="I500" s="290"/>
      <c r="J500" s="290"/>
      <c r="K500" s="290"/>
    </row>
    <row r="501" spans="2:11" s="358" customFormat="1" ht="15">
      <c r="B501" s="381"/>
      <c r="C501" s="381"/>
      <c r="D501" s="387"/>
      <c r="E501" s="387"/>
      <c r="I501" s="290"/>
      <c r="J501" s="290"/>
      <c r="K501" s="290"/>
    </row>
    <row r="502" spans="2:11" s="358" customFormat="1" ht="15">
      <c r="B502" s="381"/>
      <c r="C502" s="381"/>
      <c r="D502" s="387"/>
      <c r="E502" s="387"/>
      <c r="I502" s="290"/>
      <c r="J502" s="290"/>
      <c r="K502" s="290"/>
    </row>
    <row r="503" spans="2:11" s="358" customFormat="1" ht="15">
      <c r="B503" s="381"/>
      <c r="C503" s="381"/>
      <c r="D503" s="387"/>
      <c r="E503" s="387"/>
      <c r="I503" s="290"/>
      <c r="J503" s="290"/>
      <c r="K503" s="290"/>
    </row>
    <row r="504" spans="2:11" s="358" customFormat="1" ht="15">
      <c r="B504" s="381"/>
      <c r="C504" s="381"/>
      <c r="D504" s="387"/>
      <c r="E504" s="387"/>
      <c r="I504" s="290"/>
      <c r="J504" s="290"/>
      <c r="K504" s="290"/>
    </row>
    <row r="505" spans="2:11" s="358" customFormat="1" ht="15">
      <c r="B505" s="381"/>
      <c r="C505" s="381"/>
      <c r="D505" s="387"/>
      <c r="E505" s="387"/>
      <c r="I505" s="290"/>
      <c r="J505" s="290"/>
      <c r="K505" s="290"/>
    </row>
    <row r="506" spans="2:11" s="358" customFormat="1" ht="15">
      <c r="B506" s="381"/>
      <c r="C506" s="381"/>
      <c r="D506" s="387"/>
      <c r="E506" s="387"/>
      <c r="I506" s="290"/>
      <c r="J506" s="290"/>
      <c r="K506" s="290"/>
    </row>
    <row r="507" spans="2:11" s="358" customFormat="1" ht="15">
      <c r="B507" s="381"/>
      <c r="C507" s="381"/>
      <c r="D507" s="387"/>
      <c r="E507" s="387"/>
      <c r="I507" s="290"/>
      <c r="J507" s="290"/>
      <c r="K507" s="290"/>
    </row>
    <row r="508" spans="2:11" s="358" customFormat="1" ht="15">
      <c r="B508" s="381"/>
      <c r="C508" s="381"/>
      <c r="D508" s="387"/>
      <c r="E508" s="387"/>
      <c r="I508" s="290"/>
      <c r="J508" s="290"/>
      <c r="K508" s="290"/>
    </row>
    <row r="509" spans="2:11" s="358" customFormat="1" ht="15">
      <c r="B509" s="381"/>
      <c r="C509" s="381"/>
      <c r="D509" s="387"/>
      <c r="E509" s="387"/>
      <c r="I509" s="290"/>
      <c r="J509" s="290"/>
      <c r="K509" s="290"/>
    </row>
    <row r="510" spans="2:11" s="358" customFormat="1" ht="15">
      <c r="B510" s="381"/>
      <c r="C510" s="381"/>
      <c r="D510" s="387"/>
      <c r="E510" s="387"/>
      <c r="I510" s="290"/>
      <c r="J510" s="290"/>
      <c r="K510" s="290"/>
    </row>
    <row r="511" spans="2:11" s="358" customFormat="1" ht="15">
      <c r="B511" s="381"/>
      <c r="C511" s="381"/>
      <c r="D511" s="387"/>
      <c r="E511" s="387"/>
      <c r="I511" s="290"/>
      <c r="J511" s="290"/>
      <c r="K511" s="290"/>
    </row>
    <row r="512" spans="2:11" s="358" customFormat="1" ht="15">
      <c r="B512" s="381"/>
      <c r="C512" s="381"/>
      <c r="D512" s="387"/>
      <c r="E512" s="387"/>
      <c r="I512" s="290"/>
      <c r="J512" s="290"/>
      <c r="K512" s="290"/>
    </row>
    <row r="513" spans="2:11" s="358" customFormat="1" ht="15">
      <c r="B513" s="381"/>
      <c r="C513" s="381"/>
      <c r="D513" s="387"/>
      <c r="E513" s="387"/>
      <c r="I513" s="290"/>
      <c r="J513" s="290"/>
      <c r="K513" s="290"/>
    </row>
    <row r="514" spans="2:11" s="358" customFormat="1" ht="15">
      <c r="B514" s="381"/>
      <c r="C514" s="381"/>
      <c r="D514" s="387"/>
      <c r="E514" s="387"/>
      <c r="I514" s="290"/>
      <c r="J514" s="290"/>
      <c r="K514" s="290"/>
    </row>
    <row r="515" spans="2:11" s="358" customFormat="1" ht="15">
      <c r="B515" s="381"/>
      <c r="C515" s="381"/>
      <c r="D515" s="387"/>
      <c r="E515" s="387"/>
      <c r="I515" s="290"/>
      <c r="J515" s="290"/>
      <c r="K515" s="290"/>
    </row>
    <row r="516" spans="2:11" s="358" customFormat="1" ht="15">
      <c r="B516" s="381"/>
      <c r="C516" s="381"/>
      <c r="D516" s="387"/>
      <c r="E516" s="387"/>
      <c r="I516" s="290"/>
      <c r="J516" s="290"/>
      <c r="K516" s="290"/>
    </row>
    <row r="517" spans="2:11" s="358" customFormat="1" ht="15">
      <c r="B517" s="381"/>
      <c r="C517" s="381"/>
      <c r="D517" s="387"/>
      <c r="E517" s="387"/>
      <c r="I517" s="290"/>
      <c r="J517" s="290"/>
      <c r="K517" s="290"/>
    </row>
    <row r="518" spans="2:11" s="358" customFormat="1" ht="15">
      <c r="B518" s="381"/>
      <c r="C518" s="381"/>
      <c r="D518" s="387"/>
      <c r="E518" s="387"/>
      <c r="I518" s="290"/>
      <c r="J518" s="290"/>
      <c r="K518" s="290"/>
    </row>
    <row r="519" spans="2:11" s="358" customFormat="1" ht="15">
      <c r="B519" s="381"/>
      <c r="C519" s="381"/>
      <c r="D519" s="387"/>
      <c r="E519" s="387"/>
      <c r="I519" s="290"/>
      <c r="J519" s="290"/>
      <c r="K519" s="290"/>
    </row>
    <row r="520" spans="2:11" s="358" customFormat="1" ht="15">
      <c r="B520" s="381"/>
      <c r="C520" s="381"/>
      <c r="D520" s="387"/>
      <c r="E520" s="387"/>
      <c r="I520" s="290"/>
      <c r="J520" s="290"/>
      <c r="K520" s="290"/>
    </row>
    <row r="521" spans="2:11" s="358" customFormat="1" ht="15">
      <c r="B521" s="381"/>
      <c r="C521" s="381"/>
      <c r="D521" s="387"/>
      <c r="E521" s="387"/>
      <c r="I521" s="290"/>
      <c r="J521" s="290"/>
      <c r="K521" s="290"/>
    </row>
    <row r="522" spans="2:11" s="358" customFormat="1" ht="15">
      <c r="B522" s="381"/>
      <c r="C522" s="381"/>
      <c r="D522" s="387"/>
      <c r="E522" s="387"/>
      <c r="I522" s="290"/>
      <c r="J522" s="290"/>
      <c r="K522" s="290"/>
    </row>
    <row r="523" spans="2:11" s="358" customFormat="1" ht="15">
      <c r="B523" s="381"/>
      <c r="C523" s="381"/>
      <c r="D523" s="387"/>
      <c r="E523" s="387"/>
      <c r="I523" s="290"/>
      <c r="J523" s="290"/>
      <c r="K523" s="290"/>
    </row>
    <row r="524" spans="2:11" s="358" customFormat="1" ht="15">
      <c r="B524" s="381"/>
      <c r="C524" s="381"/>
      <c r="D524" s="387"/>
      <c r="E524" s="387"/>
      <c r="I524" s="290"/>
      <c r="J524" s="290"/>
      <c r="K524" s="290"/>
    </row>
    <row r="525" spans="2:11" s="358" customFormat="1" ht="15">
      <c r="B525" s="381"/>
      <c r="C525" s="381"/>
      <c r="D525" s="387"/>
      <c r="E525" s="387"/>
      <c r="I525" s="290"/>
      <c r="J525" s="290"/>
      <c r="K525" s="290"/>
    </row>
    <row r="526" spans="2:11" s="358" customFormat="1" ht="15">
      <c r="B526" s="381"/>
      <c r="C526" s="381"/>
      <c r="D526" s="387"/>
      <c r="E526" s="387"/>
      <c r="I526" s="290"/>
      <c r="J526" s="290"/>
      <c r="K526" s="290"/>
    </row>
    <row r="527" spans="2:11" s="358" customFormat="1" ht="15">
      <c r="B527" s="381"/>
      <c r="C527" s="381"/>
      <c r="D527" s="387"/>
      <c r="E527" s="387"/>
      <c r="I527" s="290"/>
      <c r="J527" s="290"/>
      <c r="K527" s="290"/>
    </row>
    <row r="528" spans="2:11" s="358" customFormat="1" ht="15">
      <c r="B528" s="381"/>
      <c r="C528" s="381"/>
      <c r="D528" s="387"/>
      <c r="E528" s="387"/>
      <c r="I528" s="290"/>
      <c r="J528" s="290"/>
      <c r="K528" s="290"/>
    </row>
    <row r="529" spans="2:11" s="358" customFormat="1" ht="15">
      <c r="B529" s="381"/>
      <c r="C529" s="381"/>
      <c r="D529" s="387"/>
      <c r="E529" s="387"/>
      <c r="I529" s="290"/>
      <c r="J529" s="290"/>
      <c r="K529" s="290"/>
    </row>
    <row r="530" spans="2:11" s="358" customFormat="1" ht="15">
      <c r="B530" s="381"/>
      <c r="C530" s="381"/>
      <c r="D530" s="387"/>
      <c r="E530" s="387"/>
      <c r="I530" s="290"/>
      <c r="J530" s="290"/>
      <c r="K530" s="290"/>
    </row>
    <row r="531" spans="2:11" s="358" customFormat="1" ht="15">
      <c r="B531" s="381"/>
      <c r="C531" s="381"/>
      <c r="D531" s="387"/>
      <c r="E531" s="387"/>
      <c r="I531" s="290"/>
      <c r="J531" s="290"/>
      <c r="K531" s="290"/>
    </row>
    <row r="532" spans="2:11" s="358" customFormat="1" ht="15">
      <c r="B532" s="381"/>
      <c r="C532" s="381"/>
      <c r="D532" s="387"/>
      <c r="E532" s="387"/>
      <c r="I532" s="290"/>
      <c r="J532" s="290"/>
      <c r="K532" s="290"/>
    </row>
    <row r="533" spans="2:11" s="358" customFormat="1" ht="15">
      <c r="B533" s="381"/>
      <c r="C533" s="381"/>
      <c r="D533" s="387"/>
      <c r="E533" s="387"/>
      <c r="I533" s="290"/>
      <c r="J533" s="290"/>
      <c r="K533" s="290"/>
    </row>
    <row r="534" spans="2:11" s="358" customFormat="1" ht="15">
      <c r="B534" s="381"/>
      <c r="C534" s="381"/>
      <c r="D534" s="387"/>
      <c r="E534" s="387"/>
      <c r="I534" s="290"/>
      <c r="J534" s="290"/>
      <c r="K534" s="290"/>
    </row>
    <row r="535" spans="2:11" s="358" customFormat="1" ht="15">
      <c r="B535" s="381"/>
      <c r="C535" s="381"/>
      <c r="D535" s="387"/>
      <c r="E535" s="387"/>
      <c r="I535" s="290"/>
      <c r="J535" s="290"/>
      <c r="K535" s="290"/>
    </row>
    <row r="536" spans="2:11" s="358" customFormat="1" ht="15">
      <c r="B536" s="381"/>
      <c r="C536" s="381"/>
      <c r="D536" s="387"/>
      <c r="E536" s="387"/>
      <c r="I536" s="290"/>
      <c r="J536" s="290"/>
      <c r="K536" s="290"/>
    </row>
    <row r="537" spans="2:11" s="358" customFormat="1" ht="15">
      <c r="B537" s="381"/>
      <c r="C537" s="381"/>
      <c r="D537" s="387"/>
      <c r="E537" s="387"/>
      <c r="I537" s="290"/>
      <c r="J537" s="290"/>
      <c r="K537" s="290"/>
    </row>
    <row r="538" spans="2:11" s="358" customFormat="1" ht="15">
      <c r="B538" s="381"/>
      <c r="C538" s="381"/>
      <c r="D538" s="387"/>
      <c r="E538" s="387"/>
      <c r="I538" s="290"/>
      <c r="J538" s="290"/>
      <c r="K538" s="290"/>
    </row>
    <row r="539" spans="2:11" s="358" customFormat="1" ht="15">
      <c r="B539" s="381"/>
      <c r="C539" s="381"/>
      <c r="D539" s="387"/>
      <c r="E539" s="387"/>
      <c r="I539" s="290"/>
      <c r="J539" s="290"/>
      <c r="K539" s="290"/>
    </row>
    <row r="540" spans="2:11" s="358" customFormat="1" ht="15">
      <c r="B540" s="381"/>
      <c r="C540" s="381"/>
      <c r="D540" s="387"/>
      <c r="E540" s="387"/>
      <c r="I540" s="290"/>
      <c r="J540" s="290"/>
      <c r="K540" s="290"/>
    </row>
    <row r="541" spans="2:11" s="358" customFormat="1" ht="15">
      <c r="B541" s="381"/>
      <c r="C541" s="381"/>
      <c r="D541" s="387"/>
      <c r="E541" s="387"/>
      <c r="I541" s="290"/>
      <c r="J541" s="290"/>
      <c r="K541" s="290"/>
    </row>
    <row r="542" spans="2:11" s="358" customFormat="1" ht="15">
      <c r="B542" s="381"/>
      <c r="C542" s="381"/>
      <c r="D542" s="387"/>
      <c r="E542" s="387"/>
      <c r="I542" s="290"/>
      <c r="J542" s="290"/>
      <c r="K542" s="290"/>
    </row>
    <row r="543" spans="2:11" s="358" customFormat="1" ht="15">
      <c r="B543" s="381"/>
      <c r="C543" s="381"/>
      <c r="D543" s="387"/>
      <c r="E543" s="387"/>
      <c r="I543" s="290"/>
      <c r="J543" s="290"/>
      <c r="K543" s="290"/>
    </row>
    <row r="544" spans="2:11" s="358" customFormat="1" ht="15">
      <c r="B544" s="381"/>
      <c r="C544" s="381"/>
      <c r="D544" s="387"/>
      <c r="E544" s="387"/>
      <c r="I544" s="290"/>
      <c r="J544" s="290"/>
      <c r="K544" s="290"/>
    </row>
    <row r="545" spans="2:11" s="358" customFormat="1" ht="15">
      <c r="B545" s="381"/>
      <c r="C545" s="381"/>
      <c r="D545" s="387"/>
      <c r="E545" s="387"/>
      <c r="I545" s="290"/>
      <c r="J545" s="290"/>
      <c r="K545" s="290"/>
    </row>
    <row r="546" spans="2:11" s="358" customFormat="1" ht="15">
      <c r="B546" s="381"/>
      <c r="C546" s="381"/>
      <c r="D546" s="387"/>
      <c r="E546" s="387"/>
      <c r="I546" s="290"/>
      <c r="J546" s="290"/>
      <c r="K546" s="290"/>
    </row>
    <row r="547" spans="2:11" s="358" customFormat="1" ht="15">
      <c r="B547" s="381"/>
      <c r="C547" s="381"/>
      <c r="D547" s="387"/>
      <c r="E547" s="387"/>
      <c r="I547" s="290"/>
      <c r="J547" s="290"/>
      <c r="K547" s="290"/>
    </row>
    <row r="548" spans="2:11" s="358" customFormat="1" ht="15">
      <c r="B548" s="381"/>
      <c r="C548" s="381"/>
      <c r="D548" s="387"/>
      <c r="E548" s="387"/>
      <c r="I548" s="290"/>
      <c r="J548" s="290"/>
      <c r="K548" s="290"/>
    </row>
    <row r="549" spans="2:11" s="358" customFormat="1" ht="15">
      <c r="B549" s="381"/>
      <c r="C549" s="381"/>
      <c r="D549" s="387"/>
      <c r="E549" s="387"/>
      <c r="I549" s="290"/>
      <c r="J549" s="290"/>
      <c r="K549" s="290"/>
    </row>
    <row r="550" spans="2:11" s="358" customFormat="1" ht="15">
      <c r="B550" s="381"/>
      <c r="C550" s="381"/>
      <c r="D550" s="387"/>
      <c r="E550" s="387"/>
      <c r="I550" s="290"/>
      <c r="J550" s="290"/>
      <c r="K550" s="290"/>
    </row>
    <row r="551" spans="2:11" s="358" customFormat="1" ht="15">
      <c r="B551" s="381"/>
      <c r="C551" s="381"/>
      <c r="D551" s="387"/>
      <c r="E551" s="387"/>
      <c r="I551" s="290"/>
      <c r="J551" s="290"/>
      <c r="K551" s="290"/>
    </row>
    <row r="552" spans="2:11" s="358" customFormat="1" ht="15">
      <c r="B552" s="381"/>
      <c r="C552" s="381"/>
      <c r="D552" s="387"/>
      <c r="E552" s="387"/>
      <c r="I552" s="290"/>
      <c r="J552" s="290"/>
      <c r="K552" s="290"/>
    </row>
    <row r="553" spans="2:11" s="358" customFormat="1" ht="15">
      <c r="B553" s="381"/>
      <c r="C553" s="381"/>
      <c r="D553" s="387"/>
      <c r="E553" s="387"/>
      <c r="I553" s="290"/>
      <c r="J553" s="290"/>
      <c r="K553" s="290"/>
    </row>
    <row r="554" spans="2:11" s="358" customFormat="1" ht="15">
      <c r="B554" s="381"/>
      <c r="C554" s="381"/>
      <c r="D554" s="387"/>
      <c r="E554" s="387"/>
      <c r="I554" s="290"/>
      <c r="J554" s="290"/>
      <c r="K554" s="290"/>
    </row>
    <row r="555" spans="2:11" s="358" customFormat="1" ht="15">
      <c r="B555" s="381"/>
      <c r="C555" s="381"/>
      <c r="D555" s="387"/>
      <c r="E555" s="387"/>
      <c r="I555" s="290"/>
      <c r="J555" s="290"/>
      <c r="K555" s="290"/>
    </row>
    <row r="556" spans="2:11" s="358" customFormat="1" ht="15">
      <c r="B556" s="381"/>
      <c r="C556" s="381"/>
      <c r="D556" s="387"/>
      <c r="E556" s="387"/>
      <c r="I556" s="290"/>
      <c r="J556" s="290"/>
      <c r="K556" s="290"/>
    </row>
    <row r="557" spans="2:11" s="358" customFormat="1" ht="15">
      <c r="B557" s="381"/>
      <c r="C557" s="381"/>
      <c r="D557" s="387"/>
      <c r="E557" s="387"/>
      <c r="I557" s="290"/>
      <c r="J557" s="290"/>
      <c r="K557" s="290"/>
    </row>
    <row r="558" spans="2:11" s="358" customFormat="1" ht="15">
      <c r="B558" s="381"/>
      <c r="C558" s="381"/>
      <c r="D558" s="387"/>
      <c r="E558" s="387"/>
      <c r="I558" s="290"/>
      <c r="J558" s="290"/>
      <c r="K558" s="290"/>
    </row>
    <row r="559" spans="2:11" s="358" customFormat="1" ht="15">
      <c r="B559" s="381"/>
      <c r="C559" s="381"/>
      <c r="D559" s="387"/>
      <c r="E559" s="387"/>
      <c r="I559" s="290"/>
      <c r="J559" s="290"/>
      <c r="K559" s="290"/>
    </row>
    <row r="560" spans="2:11" s="358" customFormat="1" ht="15">
      <c r="B560" s="381"/>
      <c r="C560" s="381"/>
      <c r="D560" s="387"/>
      <c r="E560" s="387"/>
      <c r="I560" s="290"/>
      <c r="J560" s="290"/>
      <c r="K560" s="290"/>
    </row>
    <row r="561" spans="2:11" s="358" customFormat="1" ht="15">
      <c r="B561" s="381"/>
      <c r="C561" s="381"/>
      <c r="D561" s="387"/>
      <c r="E561" s="387"/>
      <c r="I561" s="290"/>
      <c r="J561" s="290"/>
      <c r="K561" s="290"/>
    </row>
    <row r="562" spans="2:11" s="358" customFormat="1" ht="15">
      <c r="B562" s="381"/>
      <c r="C562" s="381"/>
      <c r="D562" s="387"/>
      <c r="E562" s="387"/>
      <c r="I562" s="290"/>
      <c r="J562" s="290"/>
      <c r="K562" s="290"/>
    </row>
    <row r="563" spans="2:11" s="358" customFormat="1" ht="15">
      <c r="B563" s="381"/>
      <c r="C563" s="381"/>
      <c r="D563" s="387"/>
      <c r="E563" s="387"/>
      <c r="I563" s="290"/>
      <c r="J563" s="290"/>
      <c r="K563" s="290"/>
    </row>
    <row r="564" spans="2:11" s="358" customFormat="1" ht="15">
      <c r="B564" s="381"/>
      <c r="C564" s="381"/>
      <c r="D564" s="387"/>
      <c r="E564" s="387"/>
      <c r="I564" s="290"/>
      <c r="J564" s="290"/>
      <c r="K564" s="290"/>
    </row>
    <row r="565" spans="2:11" s="358" customFormat="1" ht="15">
      <c r="B565" s="381"/>
      <c r="C565" s="381"/>
      <c r="D565" s="387"/>
      <c r="E565" s="387"/>
      <c r="I565" s="290"/>
      <c r="J565" s="290"/>
      <c r="K565" s="290"/>
    </row>
    <row r="566" spans="2:11" s="358" customFormat="1" ht="15">
      <c r="B566" s="381"/>
      <c r="C566" s="381"/>
      <c r="D566" s="387"/>
      <c r="E566" s="387"/>
      <c r="I566" s="290"/>
      <c r="J566" s="290"/>
      <c r="K566" s="290"/>
    </row>
    <row r="567" spans="2:11" s="358" customFormat="1" ht="15">
      <c r="B567" s="381"/>
      <c r="C567" s="381"/>
      <c r="D567" s="387"/>
      <c r="E567" s="387"/>
      <c r="I567" s="290"/>
      <c r="J567" s="290"/>
      <c r="K567" s="290"/>
    </row>
    <row r="568" spans="2:11" s="358" customFormat="1" ht="15">
      <c r="B568" s="381"/>
      <c r="C568" s="381"/>
      <c r="D568" s="387"/>
      <c r="E568" s="387"/>
      <c r="I568" s="290"/>
      <c r="J568" s="290"/>
      <c r="K568" s="290"/>
    </row>
    <row r="569" spans="2:11" s="358" customFormat="1" ht="15">
      <c r="B569" s="381"/>
      <c r="C569" s="381"/>
      <c r="D569" s="387"/>
      <c r="E569" s="387"/>
      <c r="I569" s="290"/>
      <c r="J569" s="290"/>
      <c r="K569" s="290"/>
    </row>
    <row r="570" spans="2:11" s="358" customFormat="1" ht="15">
      <c r="B570" s="381"/>
      <c r="C570" s="381"/>
      <c r="D570" s="387"/>
      <c r="E570" s="387"/>
      <c r="I570" s="290"/>
      <c r="J570" s="290"/>
      <c r="K570" s="290"/>
    </row>
    <row r="571" spans="2:11" s="358" customFormat="1" ht="15">
      <c r="B571" s="381"/>
      <c r="C571" s="381"/>
      <c r="D571" s="387"/>
      <c r="E571" s="387"/>
      <c r="I571" s="290"/>
      <c r="J571" s="290"/>
      <c r="K571" s="290"/>
    </row>
    <row r="572" spans="2:11" s="358" customFormat="1" ht="15">
      <c r="B572" s="381"/>
      <c r="C572" s="381"/>
      <c r="D572" s="387"/>
      <c r="E572" s="387"/>
      <c r="I572" s="290"/>
      <c r="J572" s="290"/>
      <c r="K572" s="290"/>
    </row>
    <row r="573" spans="2:11" s="358" customFormat="1" ht="15">
      <c r="B573" s="381"/>
      <c r="C573" s="381"/>
      <c r="D573" s="387"/>
      <c r="E573" s="387"/>
      <c r="I573" s="290"/>
      <c r="J573" s="290"/>
      <c r="K573" s="290"/>
    </row>
    <row r="574" spans="2:11" s="358" customFormat="1" ht="15">
      <c r="B574" s="381"/>
      <c r="C574" s="381"/>
      <c r="D574" s="387"/>
      <c r="E574" s="387"/>
      <c r="I574" s="290"/>
      <c r="J574" s="290"/>
      <c r="K574" s="290"/>
    </row>
    <row r="575" spans="2:11" s="358" customFormat="1" ht="15">
      <c r="B575" s="381"/>
      <c r="C575" s="381"/>
      <c r="D575" s="387"/>
      <c r="E575" s="387"/>
      <c r="I575" s="290"/>
      <c r="J575" s="290"/>
      <c r="K575" s="290"/>
    </row>
    <row r="576" spans="2:11" s="358" customFormat="1" ht="15">
      <c r="B576" s="381"/>
      <c r="C576" s="381"/>
      <c r="D576" s="387"/>
      <c r="E576" s="387"/>
      <c r="I576" s="290"/>
      <c r="J576" s="290"/>
      <c r="K576" s="290"/>
    </row>
    <row r="577" spans="2:11" s="358" customFormat="1" ht="15">
      <c r="B577" s="381"/>
      <c r="C577" s="381"/>
      <c r="D577" s="387"/>
      <c r="E577" s="387"/>
      <c r="I577" s="290"/>
      <c r="J577" s="290"/>
      <c r="K577" s="290"/>
    </row>
    <row r="578" spans="2:11" s="358" customFormat="1" ht="15">
      <c r="B578" s="381"/>
      <c r="C578" s="381"/>
      <c r="D578" s="387"/>
      <c r="E578" s="387"/>
      <c r="I578" s="290"/>
      <c r="J578" s="290"/>
      <c r="K578" s="290"/>
    </row>
    <row r="579" spans="2:11" s="358" customFormat="1" ht="15">
      <c r="B579" s="381"/>
      <c r="C579" s="381"/>
      <c r="D579" s="387"/>
      <c r="E579" s="387"/>
      <c r="I579" s="290"/>
      <c r="J579" s="290"/>
      <c r="K579" s="290"/>
    </row>
    <row r="580" spans="2:11" s="358" customFormat="1" ht="15">
      <c r="B580" s="381"/>
      <c r="C580" s="381"/>
      <c r="D580" s="387"/>
      <c r="E580" s="387"/>
      <c r="I580" s="290"/>
      <c r="J580" s="290"/>
      <c r="K580" s="290"/>
    </row>
    <row r="581" spans="2:11" s="358" customFormat="1" ht="15">
      <c r="B581" s="381"/>
      <c r="C581" s="381"/>
      <c r="D581" s="387"/>
      <c r="E581" s="387"/>
      <c r="I581" s="290"/>
      <c r="J581" s="290"/>
      <c r="K581" s="290"/>
    </row>
    <row r="582" spans="2:11" s="358" customFormat="1" ht="15">
      <c r="B582" s="381"/>
      <c r="C582" s="381"/>
      <c r="D582" s="387"/>
      <c r="E582" s="387"/>
      <c r="I582" s="290"/>
      <c r="J582" s="290"/>
      <c r="K582" s="290"/>
    </row>
    <row r="583" spans="2:11" s="358" customFormat="1" ht="15">
      <c r="B583" s="381"/>
      <c r="C583" s="381"/>
      <c r="D583" s="387"/>
      <c r="E583" s="387"/>
      <c r="I583" s="290"/>
      <c r="J583" s="290"/>
      <c r="K583" s="290"/>
    </row>
    <row r="584" spans="2:11" s="358" customFormat="1" ht="15">
      <c r="B584" s="381"/>
      <c r="C584" s="381"/>
      <c r="D584" s="387"/>
      <c r="E584" s="387"/>
      <c r="I584" s="290"/>
      <c r="J584" s="290"/>
      <c r="K584" s="290"/>
    </row>
    <row r="585" spans="2:11" s="358" customFormat="1" ht="15">
      <c r="B585" s="381"/>
      <c r="C585" s="381"/>
      <c r="D585" s="387"/>
      <c r="E585" s="387"/>
      <c r="I585" s="290"/>
      <c r="J585" s="290"/>
      <c r="K585" s="290"/>
    </row>
    <row r="586" spans="2:11" s="358" customFormat="1" ht="15">
      <c r="B586" s="381"/>
      <c r="C586" s="381"/>
      <c r="D586" s="387"/>
      <c r="E586" s="387"/>
      <c r="I586" s="290"/>
      <c r="J586" s="290"/>
      <c r="K586" s="290"/>
    </row>
    <row r="587" spans="2:11" s="358" customFormat="1" ht="15">
      <c r="B587" s="381"/>
      <c r="C587" s="381"/>
      <c r="D587" s="387"/>
      <c r="E587" s="387"/>
      <c r="I587" s="290"/>
      <c r="J587" s="290"/>
      <c r="K587" s="290"/>
    </row>
    <row r="588" spans="2:11" s="358" customFormat="1" ht="15">
      <c r="B588" s="381"/>
      <c r="C588" s="381"/>
      <c r="D588" s="387"/>
      <c r="E588" s="387"/>
      <c r="I588" s="290"/>
      <c r="J588" s="290"/>
      <c r="K588" s="290"/>
    </row>
    <row r="589" spans="2:11" s="358" customFormat="1" ht="15">
      <c r="B589" s="381"/>
      <c r="C589" s="381"/>
      <c r="D589" s="387"/>
      <c r="E589" s="387"/>
      <c r="I589" s="290"/>
      <c r="J589" s="290"/>
      <c r="K589" s="290"/>
    </row>
    <row r="590" spans="2:11" s="358" customFormat="1" ht="15">
      <c r="B590" s="381"/>
      <c r="C590" s="381"/>
      <c r="D590" s="387"/>
      <c r="E590" s="387"/>
      <c r="I590" s="290"/>
      <c r="J590" s="290"/>
      <c r="K590" s="290"/>
    </row>
    <row r="591" spans="2:11" s="358" customFormat="1" ht="15">
      <c r="B591" s="381"/>
      <c r="C591" s="381"/>
      <c r="D591" s="387"/>
      <c r="E591" s="387"/>
      <c r="I591" s="290"/>
      <c r="J591" s="290"/>
      <c r="K591" s="290"/>
    </row>
    <row r="592" spans="2:11" s="358" customFormat="1" ht="15">
      <c r="B592" s="381"/>
      <c r="C592" s="381"/>
      <c r="D592" s="387"/>
      <c r="E592" s="387"/>
      <c r="I592" s="290"/>
      <c r="J592" s="290"/>
      <c r="K592" s="290"/>
    </row>
    <row r="593" spans="2:11" s="358" customFormat="1" ht="15">
      <c r="B593" s="381"/>
      <c r="C593" s="381"/>
      <c r="D593" s="387"/>
      <c r="E593" s="387"/>
      <c r="I593" s="290"/>
      <c r="J593" s="290"/>
      <c r="K593" s="290"/>
    </row>
    <row r="594" spans="2:11" s="358" customFormat="1" ht="15">
      <c r="B594" s="381"/>
      <c r="C594" s="381"/>
      <c r="D594" s="387"/>
      <c r="E594" s="387"/>
      <c r="I594" s="290"/>
      <c r="J594" s="290"/>
      <c r="K594" s="290"/>
    </row>
    <row r="595" spans="2:11" s="358" customFormat="1" ht="15">
      <c r="B595" s="381"/>
      <c r="C595" s="381"/>
      <c r="D595" s="387"/>
      <c r="E595" s="387"/>
      <c r="I595" s="290"/>
      <c r="J595" s="290"/>
      <c r="K595" s="290"/>
    </row>
    <row r="596" spans="2:11" s="358" customFormat="1" ht="15">
      <c r="B596" s="381"/>
      <c r="C596" s="381"/>
      <c r="D596" s="387"/>
      <c r="E596" s="387"/>
      <c r="I596" s="290"/>
      <c r="J596" s="290"/>
      <c r="K596" s="290"/>
    </row>
    <row r="597" spans="2:11" s="358" customFormat="1" ht="15">
      <c r="B597" s="381"/>
      <c r="C597" s="381"/>
      <c r="D597" s="387"/>
      <c r="E597" s="387"/>
      <c r="I597" s="290"/>
      <c r="J597" s="290"/>
      <c r="K597" s="290"/>
    </row>
    <row r="598" spans="2:11" s="358" customFormat="1" ht="15">
      <c r="B598" s="381"/>
      <c r="C598" s="381"/>
      <c r="D598" s="387"/>
      <c r="E598" s="387"/>
      <c r="I598" s="290"/>
      <c r="J598" s="290"/>
      <c r="K598" s="290"/>
    </row>
    <row r="599" spans="2:11" s="358" customFormat="1" ht="15">
      <c r="B599" s="381"/>
      <c r="C599" s="381"/>
      <c r="D599" s="387"/>
      <c r="E599" s="387"/>
      <c r="I599" s="290"/>
      <c r="J599" s="290"/>
      <c r="K599" s="290"/>
    </row>
    <row r="600" spans="2:11" s="358" customFormat="1" ht="15">
      <c r="B600" s="381"/>
      <c r="C600" s="381"/>
      <c r="D600" s="387"/>
      <c r="E600" s="387"/>
      <c r="I600" s="290"/>
      <c r="J600" s="290"/>
      <c r="K600" s="290"/>
    </row>
    <row r="601" spans="2:11" s="358" customFormat="1" ht="15">
      <c r="B601" s="381"/>
      <c r="C601" s="381"/>
      <c r="D601" s="387"/>
      <c r="E601" s="387"/>
      <c r="I601" s="290"/>
      <c r="J601" s="290"/>
      <c r="K601" s="290"/>
    </row>
    <row r="602" spans="2:11" s="358" customFormat="1" ht="15">
      <c r="B602" s="381"/>
      <c r="C602" s="381"/>
      <c r="D602" s="387"/>
      <c r="E602" s="387"/>
      <c r="I602" s="290"/>
      <c r="J602" s="290"/>
      <c r="K602" s="290"/>
    </row>
    <row r="603" spans="2:11" s="358" customFormat="1" ht="15">
      <c r="B603" s="381"/>
      <c r="C603" s="381"/>
      <c r="D603" s="387"/>
      <c r="E603" s="387"/>
      <c r="I603" s="290"/>
      <c r="J603" s="290"/>
      <c r="K603" s="290"/>
    </row>
    <row r="604" spans="2:11" s="358" customFormat="1" ht="15">
      <c r="B604" s="381"/>
      <c r="C604" s="381"/>
      <c r="D604" s="387"/>
      <c r="E604" s="387"/>
      <c r="I604" s="290"/>
      <c r="J604" s="290"/>
      <c r="K604" s="290"/>
    </row>
    <row r="605" spans="2:11" s="358" customFormat="1" ht="15">
      <c r="B605" s="381"/>
      <c r="C605" s="381"/>
      <c r="D605" s="387"/>
      <c r="E605" s="387"/>
      <c r="I605" s="290"/>
      <c r="J605" s="290"/>
      <c r="K605" s="290"/>
    </row>
    <row r="606" spans="2:11" s="358" customFormat="1" ht="15">
      <c r="B606" s="381"/>
      <c r="C606" s="381"/>
      <c r="D606" s="387"/>
      <c r="E606" s="387"/>
      <c r="I606" s="290"/>
      <c r="J606" s="290"/>
      <c r="K606" s="290"/>
    </row>
    <row r="607" spans="2:11" s="358" customFormat="1" ht="15">
      <c r="B607" s="381"/>
      <c r="C607" s="381"/>
      <c r="D607" s="387"/>
      <c r="E607" s="387"/>
      <c r="I607" s="290"/>
      <c r="J607" s="290"/>
      <c r="K607" s="290"/>
    </row>
    <row r="608" spans="2:11" s="358" customFormat="1" ht="15">
      <c r="B608" s="381"/>
      <c r="C608" s="381"/>
      <c r="D608" s="387"/>
      <c r="E608" s="387"/>
      <c r="I608" s="290"/>
      <c r="J608" s="290"/>
      <c r="K608" s="290"/>
    </row>
    <row r="609" spans="2:11" s="358" customFormat="1" ht="15">
      <c r="B609" s="381"/>
      <c r="C609" s="381"/>
      <c r="D609" s="387"/>
      <c r="E609" s="387"/>
      <c r="I609" s="290"/>
      <c r="J609" s="290"/>
      <c r="K609" s="290"/>
    </row>
    <row r="610" spans="2:11" s="358" customFormat="1" ht="15">
      <c r="B610" s="381"/>
      <c r="C610" s="381"/>
      <c r="D610" s="387"/>
      <c r="E610" s="387"/>
      <c r="I610" s="290"/>
      <c r="J610" s="290"/>
      <c r="K610" s="290"/>
    </row>
    <row r="611" spans="2:11" s="358" customFormat="1" ht="15">
      <c r="B611" s="381"/>
      <c r="C611" s="381"/>
      <c r="D611" s="387"/>
      <c r="E611" s="387"/>
      <c r="I611" s="290"/>
      <c r="J611" s="290"/>
      <c r="K611" s="290"/>
    </row>
    <row r="612" spans="2:11" s="358" customFormat="1" ht="15">
      <c r="B612" s="381"/>
      <c r="C612" s="381"/>
      <c r="D612" s="387"/>
      <c r="E612" s="387"/>
      <c r="I612" s="290"/>
      <c r="J612" s="290"/>
      <c r="K612" s="290"/>
    </row>
    <row r="613" spans="2:11" s="358" customFormat="1" ht="15">
      <c r="B613" s="381"/>
      <c r="C613" s="381"/>
      <c r="D613" s="387"/>
      <c r="E613" s="387"/>
      <c r="I613" s="290"/>
      <c r="J613" s="290"/>
      <c r="K613" s="290"/>
    </row>
    <row r="614" spans="2:11" s="358" customFormat="1" ht="15">
      <c r="B614" s="381"/>
      <c r="C614" s="381"/>
      <c r="D614" s="387"/>
      <c r="E614" s="387"/>
      <c r="I614" s="290"/>
      <c r="J614" s="290"/>
      <c r="K614" s="290"/>
    </row>
    <row r="615" spans="2:11" s="358" customFormat="1" ht="15">
      <c r="B615" s="381"/>
      <c r="C615" s="381"/>
      <c r="D615" s="387"/>
      <c r="E615" s="387"/>
      <c r="I615" s="290"/>
      <c r="J615" s="290"/>
      <c r="K615" s="290"/>
    </row>
    <row r="616" spans="2:11" s="358" customFormat="1" ht="15">
      <c r="B616" s="381"/>
      <c r="C616" s="381"/>
      <c r="D616" s="387"/>
      <c r="E616" s="387"/>
      <c r="I616" s="290"/>
      <c r="J616" s="290"/>
      <c r="K616" s="290"/>
    </row>
    <row r="617" spans="2:11" s="358" customFormat="1" ht="15">
      <c r="B617" s="381"/>
      <c r="C617" s="381"/>
      <c r="D617" s="387"/>
      <c r="E617" s="387"/>
      <c r="I617" s="290"/>
      <c r="J617" s="290"/>
      <c r="K617" s="290"/>
    </row>
    <row r="618" spans="2:11" s="358" customFormat="1" ht="15">
      <c r="B618" s="381"/>
      <c r="C618" s="381"/>
      <c r="D618" s="387"/>
      <c r="E618" s="387"/>
      <c r="I618" s="290"/>
      <c r="J618" s="290"/>
      <c r="K618" s="290"/>
    </row>
    <row r="619" spans="2:11" s="358" customFormat="1" ht="15">
      <c r="B619" s="381"/>
      <c r="C619" s="381"/>
      <c r="D619" s="387"/>
      <c r="E619" s="387"/>
      <c r="I619" s="290"/>
      <c r="J619" s="290"/>
      <c r="K619" s="290"/>
    </row>
    <row r="620" spans="2:11" s="358" customFormat="1" ht="15">
      <c r="B620" s="381"/>
      <c r="C620" s="381"/>
      <c r="D620" s="387"/>
      <c r="E620" s="387"/>
      <c r="I620" s="290"/>
      <c r="J620" s="290"/>
      <c r="K620" s="290"/>
    </row>
    <row r="621" spans="2:11" s="358" customFormat="1" ht="15">
      <c r="B621" s="381"/>
      <c r="C621" s="381"/>
      <c r="D621" s="387"/>
      <c r="E621" s="387"/>
      <c r="I621" s="290"/>
      <c r="J621" s="290"/>
      <c r="K621" s="290"/>
    </row>
    <row r="622" spans="2:11" s="358" customFormat="1" ht="15">
      <c r="B622" s="381"/>
      <c r="C622" s="381"/>
      <c r="D622" s="387"/>
      <c r="E622" s="387"/>
      <c r="I622" s="290"/>
      <c r="J622" s="290"/>
      <c r="K622" s="290"/>
    </row>
    <row r="623" spans="2:11" s="358" customFormat="1" ht="15">
      <c r="B623" s="381"/>
      <c r="C623" s="381"/>
      <c r="D623" s="387"/>
      <c r="E623" s="387"/>
      <c r="I623" s="290"/>
      <c r="J623" s="290"/>
      <c r="K623" s="290"/>
    </row>
    <row r="624" spans="2:11" s="358" customFormat="1" ht="15">
      <c r="B624" s="381"/>
      <c r="C624" s="381"/>
      <c r="D624" s="387"/>
      <c r="E624" s="387"/>
      <c r="I624" s="290"/>
      <c r="J624" s="290"/>
      <c r="K624" s="290"/>
    </row>
    <row r="625" spans="2:11" s="358" customFormat="1" ht="15">
      <c r="B625" s="381"/>
      <c r="C625" s="381"/>
      <c r="D625" s="387"/>
      <c r="E625" s="387"/>
      <c r="I625" s="290"/>
      <c r="J625" s="290"/>
      <c r="K625" s="290"/>
    </row>
    <row r="626" spans="2:11" s="358" customFormat="1" ht="15">
      <c r="B626" s="381"/>
      <c r="C626" s="381"/>
      <c r="D626" s="387"/>
      <c r="E626" s="387"/>
      <c r="I626" s="290"/>
      <c r="J626" s="290"/>
      <c r="K626" s="290"/>
    </row>
    <row r="627" spans="2:11" s="358" customFormat="1" ht="15">
      <c r="B627" s="381"/>
      <c r="C627" s="381"/>
      <c r="D627" s="387"/>
      <c r="E627" s="387"/>
      <c r="I627" s="290"/>
      <c r="J627" s="290"/>
      <c r="K627" s="290"/>
    </row>
    <row r="628" spans="2:11" s="358" customFormat="1" ht="15">
      <c r="B628" s="381"/>
      <c r="C628" s="381"/>
      <c r="D628" s="387"/>
      <c r="E628" s="387"/>
      <c r="I628" s="290"/>
      <c r="J628" s="290"/>
      <c r="K628" s="290"/>
    </row>
    <row r="629" spans="2:11" s="358" customFormat="1" ht="15">
      <c r="B629" s="381"/>
      <c r="C629" s="381"/>
      <c r="D629" s="387"/>
      <c r="E629" s="387"/>
      <c r="I629" s="290"/>
      <c r="J629" s="290"/>
      <c r="K629" s="290"/>
    </row>
    <row r="630" spans="2:11" s="358" customFormat="1" ht="15">
      <c r="B630" s="381"/>
      <c r="C630" s="381"/>
      <c r="D630" s="387"/>
      <c r="E630" s="387"/>
      <c r="I630" s="290"/>
      <c r="J630" s="290"/>
      <c r="K630" s="290"/>
    </row>
    <row r="631" spans="2:11" s="358" customFormat="1" ht="15">
      <c r="B631" s="381"/>
      <c r="C631" s="381"/>
      <c r="D631" s="387"/>
      <c r="E631" s="387"/>
      <c r="I631" s="290"/>
      <c r="J631" s="290"/>
      <c r="K631" s="290"/>
    </row>
    <row r="632" spans="2:11" s="358" customFormat="1" ht="15">
      <c r="B632" s="381"/>
      <c r="C632" s="381"/>
      <c r="D632" s="387"/>
      <c r="E632" s="387"/>
      <c r="I632" s="290"/>
      <c r="J632" s="290"/>
      <c r="K632" s="290"/>
    </row>
    <row r="633" spans="2:11" s="358" customFormat="1" ht="15">
      <c r="B633" s="381"/>
      <c r="C633" s="381"/>
      <c r="D633" s="387"/>
      <c r="E633" s="387"/>
      <c r="I633" s="290"/>
      <c r="J633" s="290"/>
      <c r="K633" s="290"/>
    </row>
    <row r="634" spans="2:11" s="358" customFormat="1" ht="15">
      <c r="B634" s="381"/>
      <c r="C634" s="381"/>
      <c r="D634" s="387"/>
      <c r="E634" s="387"/>
      <c r="I634" s="290"/>
      <c r="J634" s="290"/>
      <c r="K634" s="290"/>
    </row>
    <row r="635" spans="2:11" s="358" customFormat="1" ht="15">
      <c r="B635" s="381"/>
      <c r="C635" s="381"/>
      <c r="D635" s="387"/>
      <c r="E635" s="387"/>
      <c r="I635" s="290"/>
      <c r="J635" s="290"/>
      <c r="K635" s="290"/>
    </row>
    <row r="636" spans="2:11" s="358" customFormat="1" ht="15">
      <c r="B636" s="381"/>
      <c r="C636" s="381"/>
      <c r="D636" s="387"/>
      <c r="E636" s="387"/>
      <c r="I636" s="290"/>
      <c r="J636" s="290"/>
      <c r="K636" s="290"/>
    </row>
    <row r="637" spans="2:11" s="358" customFormat="1" ht="15">
      <c r="B637" s="381"/>
      <c r="C637" s="381"/>
      <c r="D637" s="387"/>
      <c r="E637" s="387"/>
      <c r="I637" s="290"/>
      <c r="J637" s="290"/>
      <c r="K637" s="290"/>
    </row>
    <row r="638" spans="2:11" s="358" customFormat="1" ht="15">
      <c r="B638" s="381"/>
      <c r="C638" s="381"/>
      <c r="D638" s="387"/>
      <c r="E638" s="387"/>
      <c r="I638" s="290"/>
      <c r="J638" s="290"/>
      <c r="K638" s="290"/>
    </row>
    <row r="639" spans="2:11" s="358" customFormat="1" ht="15">
      <c r="B639" s="381"/>
      <c r="C639" s="381"/>
      <c r="D639" s="387"/>
      <c r="E639" s="387"/>
      <c r="I639" s="290"/>
      <c r="J639" s="290"/>
      <c r="K639" s="290"/>
    </row>
    <row r="640" spans="2:11" s="358" customFormat="1" ht="15">
      <c r="B640" s="381"/>
      <c r="C640" s="381"/>
      <c r="D640" s="387"/>
      <c r="E640" s="387"/>
      <c r="I640" s="290"/>
      <c r="J640" s="290"/>
      <c r="K640" s="290"/>
    </row>
    <row r="641" spans="2:11" s="358" customFormat="1" ht="15">
      <c r="B641" s="381"/>
      <c r="C641" s="381"/>
      <c r="D641" s="387"/>
      <c r="E641" s="387"/>
      <c r="I641" s="290"/>
      <c r="J641" s="290"/>
      <c r="K641" s="290"/>
    </row>
    <row r="642" spans="2:11" s="358" customFormat="1" ht="15">
      <c r="B642" s="381"/>
      <c r="C642" s="381"/>
      <c r="D642" s="387"/>
      <c r="E642" s="387"/>
      <c r="I642" s="290"/>
      <c r="J642" s="290"/>
      <c r="K642" s="290"/>
    </row>
    <row r="643" spans="2:11" s="358" customFormat="1" ht="15">
      <c r="B643" s="381"/>
      <c r="C643" s="381"/>
      <c r="D643" s="387"/>
      <c r="E643" s="387"/>
      <c r="I643" s="290"/>
      <c r="J643" s="290"/>
      <c r="K643" s="290"/>
    </row>
    <row r="644" spans="2:11" s="358" customFormat="1" ht="15">
      <c r="B644" s="381"/>
      <c r="C644" s="381"/>
      <c r="D644" s="387"/>
      <c r="E644" s="387"/>
      <c r="I644" s="290"/>
      <c r="J644" s="290"/>
      <c r="K644" s="290"/>
    </row>
    <row r="645" spans="2:11" s="358" customFormat="1" ht="15">
      <c r="B645" s="381"/>
      <c r="C645" s="381"/>
      <c r="D645" s="387"/>
      <c r="E645" s="387"/>
      <c r="I645" s="290"/>
      <c r="J645" s="290"/>
      <c r="K645" s="290"/>
    </row>
    <row r="646" spans="2:11" s="358" customFormat="1" ht="15">
      <c r="B646" s="381"/>
      <c r="C646" s="381"/>
      <c r="D646" s="387"/>
      <c r="E646" s="387"/>
      <c r="I646" s="290"/>
      <c r="J646" s="290"/>
      <c r="K646" s="290"/>
    </row>
    <row r="647" spans="2:11" s="358" customFormat="1" ht="15">
      <c r="B647" s="381"/>
      <c r="C647" s="381"/>
      <c r="D647" s="387"/>
      <c r="E647" s="387"/>
      <c r="I647" s="290"/>
      <c r="J647" s="290"/>
      <c r="K647" s="290"/>
    </row>
    <row r="648" spans="2:11" s="358" customFormat="1" ht="15">
      <c r="B648" s="381"/>
      <c r="C648" s="381"/>
      <c r="D648" s="387"/>
      <c r="E648" s="387"/>
      <c r="I648" s="290"/>
      <c r="J648" s="290"/>
      <c r="K648" s="290"/>
    </row>
    <row r="649" spans="2:11" s="358" customFormat="1" ht="15">
      <c r="B649" s="381"/>
      <c r="C649" s="381"/>
      <c r="D649" s="387"/>
      <c r="E649" s="387"/>
      <c r="I649" s="290"/>
      <c r="J649" s="290"/>
      <c r="K649" s="290"/>
    </row>
    <row r="650" spans="2:11" s="358" customFormat="1" ht="15">
      <c r="B650" s="381"/>
      <c r="C650" s="381"/>
      <c r="D650" s="387"/>
      <c r="E650" s="387"/>
      <c r="I650" s="290"/>
      <c r="J650" s="290"/>
      <c r="K650" s="290"/>
    </row>
    <row r="651" spans="2:11" s="358" customFormat="1" ht="15">
      <c r="B651" s="381"/>
      <c r="C651" s="381"/>
      <c r="D651" s="387"/>
      <c r="E651" s="387"/>
      <c r="I651" s="290"/>
      <c r="J651" s="290"/>
      <c r="K651" s="290"/>
    </row>
    <row r="652" spans="2:11" s="358" customFormat="1" ht="15">
      <c r="B652" s="381"/>
      <c r="C652" s="381"/>
      <c r="D652" s="387"/>
      <c r="E652" s="387"/>
      <c r="I652" s="290"/>
      <c r="J652" s="290"/>
      <c r="K652" s="290"/>
    </row>
    <row r="653" spans="2:11" s="358" customFormat="1" ht="15">
      <c r="B653" s="381"/>
      <c r="C653" s="381"/>
      <c r="D653" s="387"/>
      <c r="E653" s="387"/>
      <c r="I653" s="290"/>
      <c r="J653" s="290"/>
      <c r="K653" s="290"/>
    </row>
    <row r="654" spans="2:11" s="358" customFormat="1" ht="15">
      <c r="B654" s="381"/>
      <c r="C654" s="381"/>
      <c r="D654" s="387"/>
      <c r="E654" s="387"/>
      <c r="I654" s="290"/>
      <c r="J654" s="290"/>
      <c r="K654" s="290"/>
    </row>
    <row r="655" spans="2:11" s="358" customFormat="1" ht="15">
      <c r="B655" s="381"/>
      <c r="C655" s="381"/>
      <c r="D655" s="387"/>
      <c r="E655" s="387"/>
      <c r="I655" s="290"/>
      <c r="J655" s="290"/>
      <c r="K655" s="290"/>
    </row>
    <row r="656" spans="2:11" s="358" customFormat="1" ht="15">
      <c r="B656" s="381"/>
      <c r="C656" s="381"/>
      <c r="D656" s="387"/>
      <c r="E656" s="387"/>
      <c r="I656" s="290"/>
      <c r="J656" s="290"/>
      <c r="K656" s="290"/>
    </row>
    <row r="657" spans="2:11" s="358" customFormat="1" ht="15">
      <c r="B657" s="381"/>
      <c r="C657" s="381"/>
      <c r="D657" s="387"/>
      <c r="E657" s="387"/>
      <c r="I657" s="290"/>
      <c r="J657" s="290"/>
      <c r="K657" s="290"/>
    </row>
    <row r="658" spans="2:11" s="358" customFormat="1" ht="15">
      <c r="B658" s="381"/>
      <c r="C658" s="381"/>
      <c r="D658" s="387"/>
      <c r="E658" s="387"/>
      <c r="I658" s="290"/>
      <c r="J658" s="290"/>
      <c r="K658" s="290"/>
    </row>
    <row r="659" spans="2:11" s="358" customFormat="1" ht="15">
      <c r="B659" s="381"/>
      <c r="C659" s="381"/>
      <c r="D659" s="387"/>
      <c r="E659" s="387"/>
      <c r="I659" s="290"/>
      <c r="J659" s="290"/>
      <c r="K659" s="290"/>
    </row>
    <row r="660" spans="2:11" s="358" customFormat="1" ht="15">
      <c r="B660" s="381"/>
      <c r="C660" s="381"/>
      <c r="D660" s="387"/>
      <c r="E660" s="387"/>
      <c r="I660" s="290"/>
      <c r="J660" s="290"/>
      <c r="K660" s="290"/>
    </row>
    <row r="661" spans="2:11" s="358" customFormat="1" ht="15">
      <c r="B661" s="381"/>
      <c r="C661" s="381"/>
      <c r="D661" s="387"/>
      <c r="E661" s="387"/>
      <c r="I661" s="290"/>
      <c r="J661" s="290"/>
      <c r="K661" s="290"/>
    </row>
    <row r="662" spans="2:11" s="358" customFormat="1" ht="15">
      <c r="B662" s="381"/>
      <c r="C662" s="381"/>
      <c r="D662" s="387"/>
      <c r="E662" s="387"/>
      <c r="I662" s="290"/>
      <c r="J662" s="290"/>
      <c r="K662" s="290"/>
    </row>
    <row r="663" spans="2:11" s="358" customFormat="1" ht="15">
      <c r="B663" s="381"/>
      <c r="C663" s="381"/>
      <c r="D663" s="387"/>
      <c r="E663" s="387"/>
      <c r="I663" s="290"/>
      <c r="J663" s="290"/>
      <c r="K663" s="290"/>
    </row>
    <row r="664" spans="2:11" s="358" customFormat="1" ht="15">
      <c r="B664" s="381"/>
      <c r="C664" s="381"/>
      <c r="D664" s="387"/>
      <c r="E664" s="387"/>
      <c r="I664" s="290"/>
      <c r="J664" s="290"/>
      <c r="K664" s="290"/>
    </row>
    <row r="665" spans="2:11" s="358" customFormat="1" ht="15">
      <c r="B665" s="381"/>
      <c r="C665" s="381"/>
      <c r="D665" s="387"/>
      <c r="E665" s="387"/>
      <c r="I665" s="290"/>
      <c r="J665" s="290"/>
      <c r="K665" s="290"/>
    </row>
    <row r="666" spans="2:11" s="358" customFormat="1" ht="15">
      <c r="B666" s="381"/>
      <c r="C666" s="381"/>
      <c r="D666" s="387"/>
      <c r="E666" s="387"/>
      <c r="I666" s="290"/>
      <c r="J666" s="290"/>
      <c r="K666" s="290"/>
    </row>
    <row r="667" spans="2:11" s="358" customFormat="1" ht="15">
      <c r="B667" s="381"/>
      <c r="C667" s="381"/>
      <c r="D667" s="387"/>
      <c r="E667" s="387"/>
      <c r="I667" s="290"/>
      <c r="J667" s="290"/>
      <c r="K667" s="290"/>
    </row>
    <row r="668" spans="2:11" s="358" customFormat="1" ht="15">
      <c r="B668" s="381"/>
      <c r="C668" s="381"/>
      <c r="D668" s="387"/>
      <c r="E668" s="387"/>
      <c r="I668" s="290"/>
      <c r="J668" s="290"/>
      <c r="K668" s="290"/>
    </row>
    <row r="669" spans="2:11" s="358" customFormat="1" ht="15">
      <c r="B669" s="381"/>
      <c r="C669" s="381"/>
      <c r="D669" s="387"/>
      <c r="E669" s="387"/>
      <c r="I669" s="290"/>
      <c r="J669" s="290"/>
      <c r="K669" s="290"/>
    </row>
    <row r="670" spans="2:11" s="358" customFormat="1" ht="15">
      <c r="B670" s="381"/>
      <c r="C670" s="381"/>
      <c r="D670" s="387"/>
      <c r="E670" s="387"/>
      <c r="I670" s="290"/>
      <c r="J670" s="290"/>
      <c r="K670" s="290"/>
    </row>
    <row r="671" spans="2:11" s="358" customFormat="1" ht="15">
      <c r="B671" s="381"/>
      <c r="C671" s="381"/>
      <c r="D671" s="387"/>
      <c r="E671" s="387"/>
      <c r="I671" s="290"/>
      <c r="J671" s="290"/>
      <c r="K671" s="290"/>
    </row>
    <row r="672" spans="2:11" s="358" customFormat="1" ht="15">
      <c r="B672" s="381"/>
      <c r="C672" s="381"/>
      <c r="D672" s="387"/>
      <c r="E672" s="387"/>
      <c r="I672" s="290"/>
      <c r="J672" s="290"/>
      <c r="K672" s="290"/>
    </row>
    <row r="673" spans="2:11" s="358" customFormat="1" ht="15">
      <c r="B673" s="381"/>
      <c r="C673" s="381"/>
      <c r="D673" s="387"/>
      <c r="E673" s="387"/>
      <c r="I673" s="290"/>
      <c r="J673" s="290"/>
      <c r="K673" s="290"/>
    </row>
    <row r="674" spans="2:11" s="358" customFormat="1" ht="15">
      <c r="B674" s="381"/>
      <c r="C674" s="381"/>
      <c r="D674" s="387"/>
      <c r="E674" s="387"/>
      <c r="I674" s="290"/>
      <c r="J674" s="290"/>
      <c r="K674" s="290"/>
    </row>
    <row r="675" spans="2:11" s="358" customFormat="1" ht="15">
      <c r="B675" s="381"/>
      <c r="C675" s="381"/>
      <c r="D675" s="387"/>
      <c r="E675" s="387"/>
      <c r="I675" s="290"/>
      <c r="J675" s="290"/>
      <c r="K675" s="290"/>
    </row>
    <row r="676" spans="2:11" s="358" customFormat="1" ht="15">
      <c r="B676" s="381"/>
      <c r="C676" s="381"/>
      <c r="D676" s="387"/>
      <c r="E676" s="387"/>
      <c r="I676" s="290"/>
      <c r="J676" s="290"/>
      <c r="K676" s="290"/>
    </row>
    <row r="677" spans="2:11" s="358" customFormat="1" ht="15">
      <c r="B677" s="381"/>
      <c r="C677" s="381"/>
      <c r="D677" s="387"/>
      <c r="E677" s="387"/>
      <c r="I677" s="290"/>
      <c r="J677" s="290"/>
      <c r="K677" s="290"/>
    </row>
    <row r="678" spans="2:11" s="358" customFormat="1" ht="15">
      <c r="B678" s="381"/>
      <c r="C678" s="381"/>
      <c r="D678" s="387"/>
      <c r="E678" s="387"/>
      <c r="I678" s="290"/>
      <c r="J678" s="290"/>
      <c r="K678" s="290"/>
    </row>
    <row r="679" spans="2:11" s="358" customFormat="1" ht="15">
      <c r="B679" s="381"/>
      <c r="C679" s="381"/>
      <c r="D679" s="387"/>
      <c r="E679" s="387"/>
      <c r="I679" s="290"/>
      <c r="J679" s="290"/>
      <c r="K679" s="290"/>
    </row>
    <row r="680" spans="2:11" s="358" customFormat="1" ht="15">
      <c r="B680" s="381"/>
      <c r="C680" s="381"/>
      <c r="D680" s="387"/>
      <c r="E680" s="387"/>
      <c r="I680" s="290"/>
      <c r="J680" s="290"/>
      <c r="K680" s="290"/>
    </row>
    <row r="681" spans="2:11" s="358" customFormat="1" ht="15">
      <c r="B681" s="381"/>
      <c r="C681" s="381"/>
      <c r="D681" s="387"/>
      <c r="E681" s="387"/>
      <c r="I681" s="290"/>
      <c r="J681" s="290"/>
      <c r="K681" s="290"/>
    </row>
    <row r="682" spans="2:11" s="358" customFormat="1" ht="15">
      <c r="B682" s="381"/>
      <c r="C682" s="381"/>
      <c r="D682" s="387"/>
      <c r="E682" s="387"/>
      <c r="I682" s="290"/>
      <c r="J682" s="290"/>
      <c r="K682" s="290"/>
    </row>
    <row r="683" spans="2:11" s="358" customFormat="1" ht="15">
      <c r="B683" s="381"/>
      <c r="C683" s="381"/>
      <c r="D683" s="387"/>
      <c r="E683" s="387"/>
      <c r="I683" s="290"/>
      <c r="J683" s="290"/>
      <c r="K683" s="290"/>
    </row>
    <row r="684" spans="2:11" s="358" customFormat="1" ht="15">
      <c r="B684" s="381"/>
      <c r="C684" s="381"/>
      <c r="D684" s="387"/>
      <c r="E684" s="387"/>
      <c r="I684" s="290"/>
      <c r="J684" s="290"/>
      <c r="K684" s="290"/>
    </row>
    <row r="685" spans="2:11" s="358" customFormat="1" ht="15">
      <c r="B685" s="381"/>
      <c r="C685" s="381"/>
      <c r="D685" s="387"/>
      <c r="E685" s="387"/>
      <c r="I685" s="290"/>
      <c r="J685" s="290"/>
      <c r="K685" s="290"/>
    </row>
    <row r="686" spans="2:11" s="358" customFormat="1" ht="15">
      <c r="B686" s="381"/>
      <c r="C686" s="381"/>
      <c r="D686" s="387"/>
      <c r="E686" s="387"/>
      <c r="I686" s="290"/>
      <c r="J686" s="290"/>
      <c r="K686" s="290"/>
    </row>
    <row r="687" spans="2:11" s="358" customFormat="1" ht="15">
      <c r="B687" s="381"/>
      <c r="C687" s="381"/>
      <c r="D687" s="387"/>
      <c r="E687" s="387"/>
      <c r="I687" s="290"/>
      <c r="J687" s="290"/>
      <c r="K687" s="290"/>
    </row>
    <row r="688" spans="2:11" s="358" customFormat="1" ht="15">
      <c r="B688" s="381"/>
      <c r="C688" s="381"/>
      <c r="D688" s="387"/>
      <c r="E688" s="387"/>
      <c r="I688" s="290"/>
      <c r="J688" s="290"/>
      <c r="K688" s="290"/>
    </row>
    <row r="689" spans="2:11" s="358" customFormat="1" ht="15">
      <c r="B689" s="381"/>
      <c r="C689" s="381"/>
      <c r="D689" s="387"/>
      <c r="E689" s="387"/>
      <c r="I689" s="290"/>
      <c r="J689" s="290"/>
      <c r="K689" s="290"/>
    </row>
    <row r="690" spans="2:11" s="358" customFormat="1" ht="15">
      <c r="B690" s="381"/>
      <c r="C690" s="381"/>
      <c r="D690" s="387"/>
      <c r="E690" s="387"/>
      <c r="I690" s="290"/>
      <c r="J690" s="290"/>
      <c r="K690" s="290"/>
    </row>
    <row r="691" spans="2:11" s="358" customFormat="1" ht="15">
      <c r="B691" s="381"/>
      <c r="C691" s="381"/>
      <c r="D691" s="387"/>
      <c r="E691" s="387"/>
      <c r="I691" s="290"/>
      <c r="J691" s="290"/>
      <c r="K691" s="290"/>
    </row>
    <row r="692" spans="2:11" s="358" customFormat="1" ht="15">
      <c r="B692" s="381"/>
      <c r="C692" s="381"/>
      <c r="D692" s="387"/>
      <c r="E692" s="387"/>
      <c r="I692" s="290"/>
      <c r="J692" s="290"/>
      <c r="K692" s="290"/>
    </row>
    <row r="693" spans="2:11" s="358" customFormat="1" ht="15">
      <c r="B693" s="381"/>
      <c r="C693" s="381"/>
      <c r="D693" s="387"/>
      <c r="E693" s="387"/>
      <c r="I693" s="290"/>
      <c r="J693" s="290"/>
      <c r="K693" s="290"/>
    </row>
    <row r="694" spans="2:11" s="358" customFormat="1" ht="15">
      <c r="B694" s="381"/>
      <c r="C694" s="381"/>
      <c r="D694" s="387"/>
      <c r="E694" s="387"/>
      <c r="I694" s="290"/>
      <c r="J694" s="290"/>
      <c r="K694" s="290"/>
    </row>
    <row r="695" spans="2:11" s="358" customFormat="1" ht="15">
      <c r="B695" s="381"/>
      <c r="C695" s="381"/>
      <c r="D695" s="387"/>
      <c r="E695" s="387"/>
      <c r="I695" s="290"/>
      <c r="J695" s="290"/>
      <c r="K695" s="290"/>
    </row>
    <row r="696" spans="2:11" s="358" customFormat="1" ht="15">
      <c r="B696" s="381"/>
      <c r="C696" s="381"/>
      <c r="D696" s="387"/>
      <c r="E696" s="387"/>
      <c r="I696" s="290"/>
      <c r="J696" s="290"/>
      <c r="K696" s="290"/>
    </row>
    <row r="697" spans="2:11" s="358" customFormat="1" ht="15">
      <c r="B697" s="381"/>
      <c r="C697" s="381"/>
      <c r="D697" s="387"/>
      <c r="E697" s="387"/>
      <c r="I697" s="290"/>
      <c r="J697" s="290"/>
      <c r="K697" s="290"/>
    </row>
    <row r="698" spans="2:11" s="358" customFormat="1" ht="15">
      <c r="B698" s="381"/>
      <c r="C698" s="381"/>
      <c r="D698" s="387"/>
      <c r="E698" s="387"/>
      <c r="I698" s="290"/>
      <c r="J698" s="290"/>
      <c r="K698" s="290"/>
    </row>
    <row r="699" spans="2:11" s="358" customFormat="1" ht="15">
      <c r="B699" s="381"/>
      <c r="C699" s="381"/>
      <c r="D699" s="387"/>
      <c r="E699" s="387"/>
      <c r="I699" s="290"/>
      <c r="J699" s="290"/>
      <c r="K699" s="290"/>
    </row>
    <row r="700" spans="2:11" s="358" customFormat="1" ht="15">
      <c r="B700" s="381"/>
      <c r="C700" s="381"/>
      <c r="D700" s="387"/>
      <c r="E700" s="387"/>
      <c r="I700" s="290"/>
      <c r="J700" s="290"/>
      <c r="K700" s="290"/>
    </row>
    <row r="701" spans="2:11" s="358" customFormat="1" ht="15">
      <c r="B701" s="381"/>
      <c r="C701" s="381"/>
      <c r="D701" s="387"/>
      <c r="E701" s="387"/>
      <c r="I701" s="290"/>
      <c r="J701" s="290"/>
      <c r="K701" s="290"/>
    </row>
    <row r="702" spans="2:11" s="358" customFormat="1" ht="15">
      <c r="B702" s="381"/>
      <c r="C702" s="381"/>
      <c r="D702" s="387"/>
      <c r="E702" s="387"/>
      <c r="I702" s="290"/>
      <c r="J702" s="290"/>
      <c r="K702" s="290"/>
    </row>
    <row r="703" spans="2:11" s="358" customFormat="1" ht="15">
      <c r="B703" s="381"/>
      <c r="C703" s="381"/>
      <c r="D703" s="387"/>
      <c r="E703" s="387"/>
      <c r="I703" s="290"/>
      <c r="J703" s="290"/>
      <c r="K703" s="290"/>
    </row>
    <row r="704" spans="2:11" s="358" customFormat="1" ht="15">
      <c r="B704" s="381"/>
      <c r="C704" s="381"/>
      <c r="D704" s="387"/>
      <c r="E704" s="387"/>
      <c r="I704" s="290"/>
      <c r="J704" s="290"/>
      <c r="K704" s="290"/>
    </row>
    <row r="705" spans="2:11" s="358" customFormat="1" ht="15">
      <c r="B705" s="381"/>
      <c r="C705" s="381"/>
      <c r="D705" s="387"/>
      <c r="E705" s="387"/>
      <c r="I705" s="290"/>
      <c r="J705" s="290"/>
      <c r="K705" s="290"/>
    </row>
    <row r="706" spans="2:11" s="358" customFormat="1" ht="15">
      <c r="B706" s="381"/>
      <c r="C706" s="381"/>
      <c r="D706" s="387"/>
      <c r="E706" s="387"/>
      <c r="I706" s="290"/>
      <c r="J706" s="290"/>
      <c r="K706" s="290"/>
    </row>
    <row r="707" spans="2:11" s="358" customFormat="1" ht="15">
      <c r="B707" s="381"/>
      <c r="C707" s="381"/>
      <c r="D707" s="387"/>
      <c r="E707" s="387"/>
      <c r="I707" s="290"/>
      <c r="J707" s="290"/>
      <c r="K707" s="290"/>
    </row>
    <row r="708" spans="2:11" s="358" customFormat="1" ht="15">
      <c r="B708" s="381"/>
      <c r="C708" s="381"/>
      <c r="D708" s="387"/>
      <c r="E708" s="387"/>
      <c r="I708" s="290"/>
      <c r="J708" s="290"/>
      <c r="K708" s="290"/>
    </row>
    <row r="709" spans="2:11" s="358" customFormat="1" ht="15">
      <c r="B709" s="381"/>
      <c r="C709" s="381"/>
      <c r="D709" s="387"/>
      <c r="E709" s="387"/>
      <c r="I709" s="290"/>
      <c r="J709" s="290"/>
      <c r="K709" s="290"/>
    </row>
    <row r="710" spans="2:11" s="358" customFormat="1" ht="15">
      <c r="B710" s="381"/>
      <c r="C710" s="381"/>
      <c r="D710" s="387"/>
      <c r="E710" s="387"/>
      <c r="I710" s="290"/>
      <c r="J710" s="290"/>
      <c r="K710" s="290"/>
    </row>
    <row r="711" spans="2:11" s="358" customFormat="1" ht="15">
      <c r="B711" s="381"/>
      <c r="C711" s="381"/>
      <c r="D711" s="387"/>
      <c r="E711" s="387"/>
      <c r="I711" s="290"/>
      <c r="J711" s="290"/>
      <c r="K711" s="290"/>
    </row>
    <row r="712" spans="2:11" s="358" customFormat="1" ht="15">
      <c r="B712" s="381"/>
      <c r="C712" s="381"/>
      <c r="D712" s="387"/>
      <c r="E712" s="387"/>
      <c r="I712" s="290"/>
      <c r="J712" s="290"/>
      <c r="K712" s="290"/>
    </row>
    <row r="713" spans="2:11" s="358" customFormat="1" ht="15">
      <c r="B713" s="381"/>
      <c r="C713" s="381"/>
      <c r="D713" s="387"/>
      <c r="E713" s="387"/>
      <c r="I713" s="290"/>
      <c r="J713" s="290"/>
      <c r="K713" s="290"/>
    </row>
    <row r="714" spans="2:11" s="358" customFormat="1" ht="15">
      <c r="B714" s="381"/>
      <c r="C714" s="381"/>
      <c r="D714" s="387"/>
      <c r="E714" s="387"/>
      <c r="I714" s="290"/>
      <c r="J714" s="290"/>
      <c r="K714" s="290"/>
    </row>
    <row r="715" spans="2:11" s="358" customFormat="1" ht="15">
      <c r="B715" s="381"/>
      <c r="C715" s="381"/>
      <c r="D715" s="387"/>
      <c r="E715" s="387"/>
      <c r="I715" s="290"/>
      <c r="J715" s="290"/>
      <c r="K715" s="290"/>
    </row>
    <row r="716" spans="2:11" s="358" customFormat="1" ht="15">
      <c r="B716" s="381"/>
      <c r="C716" s="381"/>
      <c r="D716" s="387"/>
      <c r="E716" s="387"/>
      <c r="I716" s="290"/>
      <c r="J716" s="290"/>
      <c r="K716" s="290"/>
    </row>
    <row r="717" spans="2:11" s="358" customFormat="1" ht="15">
      <c r="B717" s="381"/>
      <c r="C717" s="381"/>
      <c r="D717" s="387"/>
      <c r="E717" s="387"/>
      <c r="I717" s="290"/>
      <c r="J717" s="290"/>
      <c r="K717" s="290"/>
    </row>
    <row r="718" spans="2:11" s="358" customFormat="1" ht="15">
      <c r="B718" s="381"/>
      <c r="C718" s="381"/>
      <c r="D718" s="387"/>
      <c r="E718" s="387"/>
      <c r="I718" s="290"/>
      <c r="J718" s="290"/>
      <c r="K718" s="290"/>
    </row>
    <row r="719" spans="2:11" s="358" customFormat="1" ht="15">
      <c r="B719" s="381"/>
      <c r="C719" s="381"/>
      <c r="D719" s="387"/>
      <c r="E719" s="387"/>
      <c r="I719" s="290"/>
      <c r="J719" s="290"/>
      <c r="K719" s="290"/>
    </row>
    <row r="720" spans="2:11" s="358" customFormat="1" ht="15">
      <c r="B720" s="381"/>
      <c r="C720" s="381"/>
      <c r="D720" s="387"/>
      <c r="E720" s="387"/>
      <c r="I720" s="290"/>
      <c r="J720" s="290"/>
      <c r="K720" s="290"/>
    </row>
    <row r="721" spans="2:11" s="358" customFormat="1" ht="15">
      <c r="B721" s="381"/>
      <c r="C721" s="381"/>
      <c r="D721" s="387"/>
      <c r="E721" s="387"/>
      <c r="I721" s="290"/>
      <c r="J721" s="290"/>
      <c r="K721" s="290"/>
    </row>
    <row r="722" spans="2:11" s="358" customFormat="1" ht="15">
      <c r="B722" s="381"/>
      <c r="C722" s="381"/>
      <c r="D722" s="387"/>
      <c r="E722" s="387"/>
      <c r="I722" s="290"/>
      <c r="J722" s="290"/>
      <c r="K722" s="290"/>
    </row>
    <row r="723" spans="2:11" s="358" customFormat="1" ht="15">
      <c r="B723" s="381"/>
      <c r="C723" s="381"/>
      <c r="D723" s="387"/>
      <c r="E723" s="387"/>
      <c r="I723" s="290"/>
      <c r="J723" s="290"/>
      <c r="K723" s="290"/>
    </row>
    <row r="724" spans="2:11" s="358" customFormat="1" ht="15">
      <c r="B724" s="381"/>
      <c r="C724" s="381"/>
      <c r="D724" s="387"/>
      <c r="E724" s="387"/>
      <c r="I724" s="290"/>
      <c r="J724" s="290"/>
      <c r="K724" s="290"/>
    </row>
    <row r="725" spans="2:11" s="358" customFormat="1" ht="15">
      <c r="B725" s="381"/>
      <c r="C725" s="381"/>
      <c r="D725" s="387"/>
      <c r="E725" s="387"/>
      <c r="I725" s="290"/>
      <c r="J725" s="290"/>
      <c r="K725" s="290"/>
    </row>
    <row r="726" spans="2:11" s="358" customFormat="1" ht="15">
      <c r="B726" s="381"/>
      <c r="C726" s="381"/>
      <c r="D726" s="387"/>
      <c r="E726" s="387"/>
      <c r="I726" s="290"/>
      <c r="J726" s="290"/>
      <c r="K726" s="290"/>
    </row>
    <row r="727" spans="2:11" s="358" customFormat="1" ht="15">
      <c r="B727" s="381"/>
      <c r="C727" s="381"/>
      <c r="D727" s="387"/>
      <c r="E727" s="387"/>
      <c r="I727" s="290"/>
      <c r="J727" s="290"/>
      <c r="K727" s="290"/>
    </row>
    <row r="728" spans="2:11" s="358" customFormat="1" ht="15">
      <c r="B728" s="381"/>
      <c r="C728" s="381"/>
      <c r="D728" s="387"/>
      <c r="E728" s="387"/>
      <c r="I728" s="290"/>
      <c r="J728" s="290"/>
      <c r="K728" s="290"/>
    </row>
    <row r="729" spans="2:11" s="358" customFormat="1" ht="15">
      <c r="B729" s="381"/>
      <c r="C729" s="381"/>
      <c r="D729" s="387"/>
      <c r="E729" s="387"/>
      <c r="I729" s="290"/>
      <c r="J729" s="290"/>
      <c r="K729" s="290"/>
    </row>
    <row r="730" spans="2:11" s="358" customFormat="1" ht="15">
      <c r="B730" s="381"/>
      <c r="C730" s="381"/>
      <c r="D730" s="387"/>
      <c r="E730" s="387"/>
      <c r="I730" s="290"/>
      <c r="J730" s="290"/>
      <c r="K730" s="290"/>
    </row>
    <row r="731" spans="2:11" s="358" customFormat="1" ht="15">
      <c r="B731" s="381"/>
      <c r="C731" s="381"/>
      <c r="D731" s="387"/>
      <c r="E731" s="387"/>
      <c r="I731" s="290"/>
      <c r="J731" s="290"/>
      <c r="K731" s="290"/>
    </row>
    <row r="732" spans="2:11" s="358" customFormat="1" ht="15">
      <c r="B732" s="381"/>
      <c r="C732" s="381"/>
      <c r="D732" s="387"/>
      <c r="E732" s="387"/>
      <c r="I732" s="290"/>
      <c r="J732" s="290"/>
      <c r="K732" s="290"/>
    </row>
    <row r="733" spans="2:11" s="358" customFormat="1" ht="15">
      <c r="B733" s="381"/>
      <c r="C733" s="381"/>
      <c r="D733" s="387"/>
      <c r="E733" s="387"/>
      <c r="I733" s="290"/>
      <c r="J733" s="290"/>
      <c r="K733" s="290"/>
    </row>
    <row r="734" spans="2:11" s="358" customFormat="1" ht="15">
      <c r="B734" s="381"/>
      <c r="C734" s="381"/>
      <c r="D734" s="387"/>
      <c r="E734" s="387"/>
      <c r="I734" s="290"/>
      <c r="J734" s="290"/>
      <c r="K734" s="290"/>
    </row>
    <row r="735" spans="2:11" s="358" customFormat="1" ht="15">
      <c r="B735" s="381"/>
      <c r="C735" s="381"/>
      <c r="D735" s="387"/>
      <c r="E735" s="387"/>
      <c r="I735" s="290"/>
      <c r="J735" s="290"/>
      <c r="K735" s="290"/>
    </row>
    <row r="736" spans="2:11" s="358" customFormat="1" ht="15">
      <c r="B736" s="381"/>
      <c r="C736" s="381"/>
      <c r="D736" s="387"/>
      <c r="E736" s="387"/>
      <c r="I736" s="290"/>
      <c r="J736" s="290"/>
      <c r="K736" s="290"/>
    </row>
    <row r="737" spans="2:11" s="358" customFormat="1" ht="15">
      <c r="B737" s="381"/>
      <c r="C737" s="381"/>
      <c r="D737" s="387"/>
      <c r="E737" s="387"/>
      <c r="I737" s="290"/>
      <c r="J737" s="290"/>
      <c r="K737" s="290"/>
    </row>
    <row r="738" spans="2:11" s="358" customFormat="1" ht="15">
      <c r="B738" s="381"/>
      <c r="C738" s="381"/>
      <c r="D738" s="387"/>
      <c r="E738" s="387"/>
      <c r="I738" s="290"/>
      <c r="J738" s="290"/>
      <c r="K738" s="290"/>
    </row>
    <row r="739" spans="2:11" s="358" customFormat="1" ht="15">
      <c r="B739" s="381"/>
      <c r="C739" s="381"/>
      <c r="D739" s="387"/>
      <c r="E739" s="387"/>
      <c r="I739" s="290"/>
      <c r="J739" s="290"/>
      <c r="K739" s="290"/>
    </row>
    <row r="740" spans="2:11" s="358" customFormat="1" ht="15">
      <c r="B740" s="381"/>
      <c r="C740" s="381"/>
      <c r="D740" s="387"/>
      <c r="E740" s="387"/>
      <c r="I740" s="290"/>
      <c r="J740" s="290"/>
      <c r="K740" s="290"/>
    </row>
    <row r="741" spans="2:11" s="358" customFormat="1" ht="15">
      <c r="B741" s="381"/>
      <c r="C741" s="381"/>
      <c r="D741" s="387"/>
      <c r="E741" s="387"/>
      <c r="I741" s="290"/>
      <c r="J741" s="290"/>
      <c r="K741" s="290"/>
    </row>
    <row r="742" spans="2:11" s="358" customFormat="1" ht="15">
      <c r="B742" s="381"/>
      <c r="C742" s="381"/>
      <c r="D742" s="387"/>
      <c r="E742" s="387"/>
      <c r="I742" s="290"/>
      <c r="J742" s="290"/>
      <c r="K742" s="290"/>
    </row>
    <row r="743" spans="2:11" s="358" customFormat="1" ht="15">
      <c r="B743" s="381"/>
      <c r="C743" s="381"/>
      <c r="D743" s="387"/>
      <c r="E743" s="387"/>
      <c r="I743" s="290"/>
      <c r="J743" s="290"/>
      <c r="K743" s="290"/>
    </row>
    <row r="744" spans="2:11" s="358" customFormat="1" ht="15">
      <c r="B744" s="381"/>
      <c r="C744" s="381"/>
      <c r="D744" s="387"/>
      <c r="E744" s="387"/>
      <c r="I744" s="290"/>
      <c r="J744" s="290"/>
      <c r="K744" s="290"/>
    </row>
    <row r="745" spans="2:11" s="358" customFormat="1" ht="15">
      <c r="B745" s="381"/>
      <c r="C745" s="381"/>
      <c r="D745" s="387"/>
      <c r="E745" s="387"/>
      <c r="I745" s="290"/>
      <c r="J745" s="290"/>
      <c r="K745" s="290"/>
    </row>
    <row r="746" spans="2:11" s="358" customFormat="1" ht="15">
      <c r="B746" s="381"/>
      <c r="C746" s="381"/>
      <c r="D746" s="387"/>
      <c r="E746" s="387"/>
      <c r="I746" s="290"/>
      <c r="J746" s="290"/>
      <c r="K746" s="290"/>
    </row>
    <row r="747" spans="2:11" s="358" customFormat="1" ht="15">
      <c r="B747" s="381"/>
      <c r="C747" s="381"/>
      <c r="D747" s="387"/>
      <c r="E747" s="387"/>
      <c r="I747" s="290"/>
      <c r="J747" s="290"/>
      <c r="K747" s="290"/>
    </row>
    <row r="748" spans="2:11" s="358" customFormat="1" ht="15">
      <c r="B748" s="381"/>
      <c r="C748" s="381"/>
      <c r="D748" s="387"/>
      <c r="E748" s="387"/>
      <c r="I748" s="290"/>
      <c r="J748" s="290"/>
      <c r="K748" s="290"/>
    </row>
    <row r="749" spans="2:11" s="358" customFormat="1" ht="15">
      <c r="B749" s="381"/>
      <c r="C749" s="381"/>
      <c r="D749" s="387"/>
      <c r="E749" s="387"/>
      <c r="I749" s="290"/>
      <c r="J749" s="290"/>
      <c r="K749" s="290"/>
    </row>
    <row r="750" spans="2:11" s="358" customFormat="1" ht="15">
      <c r="B750" s="381"/>
      <c r="C750" s="381"/>
      <c r="D750" s="387"/>
      <c r="E750" s="387"/>
      <c r="I750" s="290"/>
      <c r="J750" s="290"/>
      <c r="K750" s="290"/>
    </row>
    <row r="751" spans="2:11" s="358" customFormat="1" ht="15">
      <c r="B751" s="381"/>
      <c r="C751" s="381"/>
      <c r="D751" s="387"/>
      <c r="E751" s="387"/>
      <c r="I751" s="290"/>
      <c r="J751" s="290"/>
      <c r="K751" s="290"/>
    </row>
    <row r="752" spans="2:11" s="358" customFormat="1" ht="15">
      <c r="B752" s="381"/>
      <c r="C752" s="381"/>
      <c r="D752" s="387"/>
      <c r="E752" s="387"/>
      <c r="I752" s="290"/>
      <c r="J752" s="290"/>
      <c r="K752" s="290"/>
    </row>
    <row r="753" spans="2:11" s="358" customFormat="1" ht="15">
      <c r="B753" s="381"/>
      <c r="C753" s="381"/>
      <c r="D753" s="387"/>
      <c r="E753" s="387"/>
      <c r="I753" s="290"/>
      <c r="J753" s="290"/>
      <c r="K753" s="290"/>
    </row>
    <row r="754" spans="2:11" s="358" customFormat="1" ht="15">
      <c r="B754" s="381"/>
      <c r="C754" s="381"/>
      <c r="D754" s="387"/>
      <c r="E754" s="387"/>
      <c r="I754" s="290"/>
      <c r="J754" s="290"/>
      <c r="K754" s="290"/>
    </row>
    <row r="755" spans="2:11" s="358" customFormat="1" ht="15">
      <c r="B755" s="381"/>
      <c r="C755" s="381"/>
      <c r="D755" s="387"/>
      <c r="E755" s="387"/>
      <c r="I755" s="290"/>
      <c r="J755" s="290"/>
      <c r="K755" s="290"/>
    </row>
    <row r="756" spans="2:11" s="358" customFormat="1" ht="15">
      <c r="B756" s="381"/>
      <c r="C756" s="381"/>
      <c r="D756" s="387"/>
      <c r="E756" s="387"/>
      <c r="I756" s="290"/>
      <c r="J756" s="290"/>
      <c r="K756" s="290"/>
    </row>
    <row r="757" spans="2:11" s="358" customFormat="1" ht="15">
      <c r="B757" s="381"/>
      <c r="C757" s="381"/>
      <c r="D757" s="387"/>
      <c r="E757" s="387"/>
      <c r="I757" s="290"/>
      <c r="J757" s="290"/>
      <c r="K757" s="290"/>
    </row>
    <row r="758" spans="2:11" s="358" customFormat="1" ht="15">
      <c r="B758" s="381"/>
      <c r="C758" s="381"/>
      <c r="D758" s="387"/>
      <c r="E758" s="387"/>
      <c r="I758" s="290"/>
      <c r="J758" s="290"/>
      <c r="K758" s="290"/>
    </row>
    <row r="759" spans="2:11" s="358" customFormat="1" ht="15">
      <c r="B759" s="381"/>
      <c r="C759" s="381"/>
      <c r="D759" s="387"/>
      <c r="E759" s="387"/>
      <c r="I759" s="290"/>
      <c r="J759" s="290"/>
      <c r="K759" s="290"/>
    </row>
    <row r="760" spans="2:11" s="358" customFormat="1" ht="15">
      <c r="B760" s="381"/>
      <c r="C760" s="381"/>
      <c r="D760" s="387"/>
      <c r="E760" s="387"/>
      <c r="I760" s="290"/>
      <c r="J760" s="290"/>
      <c r="K760" s="290"/>
    </row>
    <row r="761" spans="2:11" s="358" customFormat="1" ht="15">
      <c r="B761" s="381"/>
      <c r="C761" s="381"/>
      <c r="D761" s="387"/>
      <c r="E761" s="387"/>
      <c r="I761" s="290"/>
      <c r="J761" s="290"/>
      <c r="K761" s="290"/>
    </row>
    <row r="762" spans="2:11" s="358" customFormat="1" ht="15">
      <c r="B762" s="381"/>
      <c r="C762" s="381"/>
      <c r="D762" s="387"/>
      <c r="E762" s="387"/>
      <c r="I762" s="290"/>
      <c r="J762" s="290"/>
      <c r="K762" s="290"/>
    </row>
    <row r="763" spans="2:11" s="358" customFormat="1" ht="15">
      <c r="B763" s="381"/>
      <c r="C763" s="381"/>
      <c r="D763" s="387"/>
      <c r="E763" s="387"/>
      <c r="I763" s="290"/>
      <c r="J763" s="290"/>
      <c r="K763" s="290"/>
    </row>
    <row r="764" spans="2:11" s="358" customFormat="1" ht="15">
      <c r="B764" s="381"/>
      <c r="C764" s="381"/>
      <c r="D764" s="387"/>
      <c r="E764" s="387"/>
      <c r="I764" s="290"/>
      <c r="J764" s="290"/>
      <c r="K764" s="290"/>
    </row>
    <row r="765" spans="2:11" s="358" customFormat="1" ht="15">
      <c r="B765" s="381"/>
      <c r="C765" s="381"/>
      <c r="D765" s="387"/>
      <c r="E765" s="387"/>
      <c r="I765" s="290"/>
      <c r="J765" s="290"/>
      <c r="K765" s="290"/>
    </row>
    <row r="766" spans="2:11" s="358" customFormat="1" ht="15">
      <c r="B766" s="381"/>
      <c r="C766" s="381"/>
      <c r="D766" s="387"/>
      <c r="E766" s="387"/>
      <c r="I766" s="290"/>
      <c r="J766" s="290"/>
      <c r="K766" s="290"/>
    </row>
    <row r="767" spans="2:11" s="358" customFormat="1" ht="15">
      <c r="B767" s="381"/>
      <c r="C767" s="381"/>
      <c r="D767" s="387"/>
      <c r="E767" s="387"/>
      <c r="I767" s="290"/>
      <c r="J767" s="290"/>
      <c r="K767" s="290"/>
    </row>
    <row r="768" spans="2:11" s="358" customFormat="1" ht="15">
      <c r="B768" s="381"/>
      <c r="C768" s="381"/>
      <c r="D768" s="387"/>
      <c r="E768" s="387"/>
      <c r="I768" s="290"/>
      <c r="J768" s="290"/>
      <c r="K768" s="290"/>
    </row>
    <row r="769" spans="2:11" s="358" customFormat="1" ht="15">
      <c r="B769" s="381"/>
      <c r="C769" s="381"/>
      <c r="D769" s="387"/>
      <c r="E769" s="387"/>
      <c r="I769" s="290"/>
      <c r="J769" s="290"/>
      <c r="K769" s="290"/>
    </row>
    <row r="770" spans="2:11" s="358" customFormat="1" ht="15">
      <c r="B770" s="381"/>
      <c r="C770" s="381"/>
      <c r="D770" s="387"/>
      <c r="E770" s="387"/>
      <c r="I770" s="290"/>
      <c r="J770" s="290"/>
      <c r="K770" s="290"/>
    </row>
    <row r="771" spans="2:11" s="358" customFormat="1" ht="15">
      <c r="B771" s="381"/>
      <c r="C771" s="381"/>
      <c r="D771" s="387"/>
      <c r="E771" s="387"/>
      <c r="I771" s="290"/>
      <c r="J771" s="290"/>
      <c r="K771" s="290"/>
    </row>
    <row r="772" spans="2:11" s="358" customFormat="1" ht="15">
      <c r="B772" s="381"/>
      <c r="C772" s="381"/>
      <c r="D772" s="387"/>
      <c r="E772" s="387"/>
      <c r="I772" s="290"/>
      <c r="J772" s="290"/>
      <c r="K772" s="290"/>
    </row>
    <row r="773" spans="2:11" s="358" customFormat="1" ht="15">
      <c r="B773" s="381"/>
      <c r="C773" s="381"/>
      <c r="D773" s="387"/>
      <c r="E773" s="387"/>
      <c r="I773" s="290"/>
      <c r="J773" s="290"/>
      <c r="K773" s="290"/>
    </row>
    <row r="774" spans="2:11" s="358" customFormat="1" ht="15">
      <c r="B774" s="381"/>
      <c r="C774" s="381"/>
      <c r="D774" s="387"/>
      <c r="E774" s="387"/>
      <c r="I774" s="290"/>
      <c r="J774" s="290"/>
      <c r="K774" s="290"/>
    </row>
    <row r="775" spans="2:11" s="358" customFormat="1" ht="15">
      <c r="B775" s="381"/>
      <c r="C775" s="381"/>
      <c r="D775" s="387"/>
      <c r="E775" s="387"/>
      <c r="I775" s="290"/>
      <c r="J775" s="290"/>
      <c r="K775" s="290"/>
    </row>
    <row r="776" spans="2:11" s="358" customFormat="1" ht="15">
      <c r="B776" s="381"/>
      <c r="C776" s="381"/>
      <c r="D776" s="387"/>
      <c r="E776" s="387"/>
      <c r="I776" s="290"/>
      <c r="J776" s="290"/>
      <c r="K776" s="290"/>
    </row>
    <row r="777" spans="2:11" s="358" customFormat="1" ht="15">
      <c r="B777" s="381"/>
      <c r="C777" s="381"/>
      <c r="D777" s="387"/>
      <c r="E777" s="387"/>
      <c r="I777" s="290"/>
      <c r="J777" s="290"/>
      <c r="K777" s="290"/>
    </row>
    <row r="778" spans="2:11" s="358" customFormat="1" ht="15">
      <c r="B778" s="381"/>
      <c r="C778" s="381"/>
      <c r="D778" s="387"/>
      <c r="E778" s="387"/>
      <c r="I778" s="290"/>
      <c r="J778" s="290"/>
      <c r="K778" s="290"/>
    </row>
    <row r="779" spans="2:11" s="358" customFormat="1" ht="15">
      <c r="B779" s="381"/>
      <c r="C779" s="381"/>
      <c r="D779" s="387"/>
      <c r="E779" s="387"/>
      <c r="I779" s="290"/>
      <c r="J779" s="290"/>
      <c r="K779" s="290"/>
    </row>
    <row r="780" spans="2:11" s="358" customFormat="1" ht="15">
      <c r="B780" s="381"/>
      <c r="C780" s="381"/>
      <c r="D780" s="387"/>
      <c r="E780" s="387"/>
      <c r="I780" s="290"/>
      <c r="J780" s="290"/>
      <c r="K780" s="290"/>
    </row>
    <row r="781" spans="2:11" s="358" customFormat="1" ht="15">
      <c r="B781" s="381"/>
      <c r="C781" s="381"/>
      <c r="D781" s="387"/>
      <c r="E781" s="387"/>
      <c r="I781" s="290"/>
      <c r="J781" s="290"/>
      <c r="K781" s="290"/>
    </row>
    <row r="782" spans="2:11" s="358" customFormat="1" ht="15">
      <c r="B782" s="381"/>
      <c r="C782" s="381"/>
      <c r="D782" s="387"/>
      <c r="E782" s="387"/>
      <c r="I782" s="290"/>
      <c r="J782" s="290"/>
      <c r="K782" s="290"/>
    </row>
    <row r="783" spans="2:11" s="358" customFormat="1" ht="15">
      <c r="B783" s="381"/>
      <c r="C783" s="381"/>
      <c r="D783" s="387"/>
      <c r="E783" s="387"/>
      <c r="I783" s="290"/>
      <c r="J783" s="290"/>
      <c r="K783" s="290"/>
    </row>
    <row r="784" spans="2:11" s="358" customFormat="1" ht="15">
      <c r="B784" s="381"/>
      <c r="C784" s="381"/>
      <c r="D784" s="387"/>
      <c r="E784" s="387"/>
      <c r="I784" s="290"/>
      <c r="J784" s="290"/>
      <c r="K784" s="290"/>
    </row>
    <row r="785" spans="2:11" s="358" customFormat="1" ht="15">
      <c r="B785" s="381"/>
      <c r="C785" s="381"/>
      <c r="D785" s="387"/>
      <c r="E785" s="387"/>
      <c r="I785" s="290"/>
      <c r="J785" s="290"/>
      <c r="K785" s="290"/>
    </row>
    <row r="786" spans="2:11" s="358" customFormat="1" ht="15">
      <c r="B786" s="381"/>
      <c r="C786" s="381"/>
      <c r="D786" s="387"/>
      <c r="E786" s="387"/>
      <c r="I786" s="290"/>
      <c r="J786" s="290"/>
      <c r="K786" s="290"/>
    </row>
    <row r="787" spans="2:11" s="358" customFormat="1" ht="15">
      <c r="B787" s="381"/>
      <c r="C787" s="381"/>
      <c r="D787" s="387"/>
      <c r="E787" s="387"/>
      <c r="I787" s="290"/>
      <c r="J787" s="290"/>
      <c r="K787" s="290"/>
    </row>
    <row r="788" spans="2:11" s="358" customFormat="1" ht="15">
      <c r="B788" s="381"/>
      <c r="C788" s="381"/>
      <c r="D788" s="387"/>
      <c r="E788" s="387"/>
      <c r="I788" s="290"/>
      <c r="J788" s="290"/>
      <c r="K788" s="290"/>
    </row>
    <row r="789" spans="2:11" s="358" customFormat="1" ht="15">
      <c r="B789" s="381"/>
      <c r="C789" s="381"/>
      <c r="D789" s="387"/>
      <c r="E789" s="387"/>
      <c r="I789" s="290"/>
      <c r="J789" s="290"/>
      <c r="K789" s="290"/>
    </row>
    <row r="790" spans="2:11" s="358" customFormat="1" ht="15">
      <c r="B790" s="381"/>
      <c r="C790" s="381"/>
      <c r="D790" s="387"/>
      <c r="E790" s="387"/>
      <c r="I790" s="290"/>
      <c r="J790" s="290"/>
      <c r="K790" s="290"/>
    </row>
    <row r="791" spans="2:11" s="358" customFormat="1" ht="15">
      <c r="B791" s="381"/>
      <c r="C791" s="381"/>
      <c r="D791" s="387"/>
      <c r="E791" s="387"/>
      <c r="I791" s="290"/>
      <c r="J791" s="290"/>
      <c r="K791" s="290"/>
    </row>
    <row r="792" spans="2:11" s="358" customFormat="1" ht="15">
      <c r="B792" s="381"/>
      <c r="C792" s="381"/>
      <c r="D792" s="387"/>
      <c r="E792" s="387"/>
      <c r="I792" s="290"/>
      <c r="J792" s="290"/>
      <c r="K792" s="290"/>
    </row>
    <row r="793" spans="2:11" s="358" customFormat="1" ht="15">
      <c r="B793" s="381"/>
      <c r="C793" s="381"/>
      <c r="D793" s="387"/>
      <c r="E793" s="387"/>
      <c r="I793" s="290"/>
      <c r="J793" s="290"/>
      <c r="K793" s="290"/>
    </row>
    <row r="794" spans="2:11" s="358" customFormat="1" ht="15">
      <c r="B794" s="381"/>
      <c r="C794" s="381"/>
      <c r="D794" s="387"/>
      <c r="E794" s="387"/>
      <c r="I794" s="290"/>
      <c r="J794" s="290"/>
      <c r="K794" s="290"/>
    </row>
    <row r="795" spans="2:11" s="358" customFormat="1" ht="15">
      <c r="B795" s="381"/>
      <c r="C795" s="381"/>
      <c r="D795" s="387"/>
      <c r="E795" s="387"/>
      <c r="I795" s="290"/>
      <c r="J795" s="290"/>
      <c r="K795" s="290"/>
    </row>
    <row r="796" spans="2:11" s="358" customFormat="1" ht="15">
      <c r="B796" s="381"/>
      <c r="C796" s="381"/>
      <c r="D796" s="387"/>
      <c r="E796" s="387"/>
      <c r="I796" s="290"/>
      <c r="J796" s="290"/>
      <c r="K796" s="290"/>
    </row>
    <row r="797" spans="2:11" s="358" customFormat="1" ht="15">
      <c r="B797" s="381"/>
      <c r="C797" s="381"/>
      <c r="D797" s="387"/>
      <c r="E797" s="387"/>
      <c r="I797" s="290"/>
      <c r="J797" s="290"/>
      <c r="K797" s="290"/>
    </row>
    <row r="798" spans="2:11" s="358" customFormat="1" ht="15">
      <c r="B798" s="381"/>
      <c r="C798" s="381"/>
      <c r="D798" s="387"/>
      <c r="E798" s="387"/>
      <c r="I798" s="290"/>
      <c r="J798" s="290"/>
      <c r="K798" s="290"/>
    </row>
    <row r="799" spans="2:11" s="358" customFormat="1" ht="15">
      <c r="B799" s="381"/>
      <c r="C799" s="381"/>
      <c r="D799" s="387"/>
      <c r="E799" s="387"/>
      <c r="I799" s="290"/>
      <c r="J799" s="290"/>
      <c r="K799" s="290"/>
    </row>
    <row r="800" spans="2:11" s="358" customFormat="1" ht="15">
      <c r="B800" s="381"/>
      <c r="C800" s="381"/>
      <c r="D800" s="387"/>
      <c r="E800" s="387"/>
      <c r="I800" s="290"/>
      <c r="J800" s="290"/>
      <c r="K800" s="290"/>
    </row>
    <row r="801" spans="2:11" s="358" customFormat="1" ht="15">
      <c r="B801" s="381"/>
      <c r="C801" s="381"/>
      <c r="D801" s="387"/>
      <c r="E801" s="387"/>
      <c r="I801" s="290"/>
      <c r="J801" s="290"/>
      <c r="K801" s="290"/>
    </row>
    <row r="802" spans="2:11" s="358" customFormat="1" ht="15">
      <c r="B802" s="381"/>
      <c r="C802" s="381"/>
      <c r="D802" s="387"/>
      <c r="E802" s="387"/>
      <c r="I802" s="290"/>
      <c r="J802" s="290"/>
      <c r="K802" s="290"/>
    </row>
    <row r="803" spans="2:11" s="358" customFormat="1" ht="15">
      <c r="B803" s="381"/>
      <c r="C803" s="381"/>
      <c r="D803" s="387"/>
      <c r="E803" s="387"/>
      <c r="I803" s="290"/>
      <c r="J803" s="290"/>
      <c r="K803" s="290"/>
    </row>
    <row r="804" spans="2:11" s="358" customFormat="1" ht="15">
      <c r="B804" s="381"/>
      <c r="C804" s="381"/>
      <c r="D804" s="387"/>
      <c r="E804" s="387"/>
      <c r="I804" s="290"/>
      <c r="J804" s="290"/>
      <c r="K804" s="290"/>
    </row>
    <row r="805" spans="2:11" s="358" customFormat="1" ht="15">
      <c r="B805" s="381"/>
      <c r="C805" s="381"/>
      <c r="D805" s="387"/>
      <c r="E805" s="387"/>
      <c r="I805" s="290"/>
      <c r="J805" s="290"/>
      <c r="K805" s="290"/>
    </row>
    <row r="806" spans="2:11" s="358" customFormat="1" ht="15">
      <c r="B806" s="381"/>
      <c r="C806" s="381"/>
      <c r="D806" s="387"/>
      <c r="E806" s="387"/>
      <c r="I806" s="290"/>
      <c r="J806" s="290"/>
      <c r="K806" s="290"/>
    </row>
    <row r="807" spans="2:11" s="358" customFormat="1" ht="15">
      <c r="B807" s="381"/>
      <c r="C807" s="381"/>
      <c r="D807" s="387"/>
      <c r="E807" s="387"/>
      <c r="I807" s="290"/>
      <c r="J807" s="290"/>
      <c r="K807" s="290"/>
    </row>
    <row r="808" spans="2:11" s="358" customFormat="1" ht="15">
      <c r="B808" s="381"/>
      <c r="C808" s="381"/>
      <c r="D808" s="387"/>
      <c r="E808" s="387"/>
      <c r="I808" s="290"/>
      <c r="J808" s="290"/>
      <c r="K808" s="290"/>
    </row>
    <row r="809" spans="2:11" s="358" customFormat="1" ht="15">
      <c r="B809" s="381"/>
      <c r="C809" s="381"/>
      <c r="D809" s="387"/>
      <c r="E809" s="387"/>
      <c r="I809" s="290"/>
      <c r="J809" s="290"/>
      <c r="K809" s="290"/>
    </row>
    <row r="810" spans="2:11" s="358" customFormat="1" ht="15">
      <c r="B810" s="381"/>
      <c r="C810" s="381"/>
      <c r="D810" s="387"/>
      <c r="E810" s="387"/>
      <c r="I810" s="290"/>
      <c r="J810" s="290"/>
      <c r="K810" s="290"/>
    </row>
    <row r="811" spans="2:11" s="358" customFormat="1" ht="15">
      <c r="B811" s="381"/>
      <c r="C811" s="381"/>
      <c r="D811" s="387"/>
      <c r="E811" s="387"/>
      <c r="I811" s="290"/>
      <c r="J811" s="290"/>
      <c r="K811" s="290"/>
    </row>
    <row r="812" spans="2:11" s="358" customFormat="1" ht="15">
      <c r="B812" s="381"/>
      <c r="C812" s="381"/>
      <c r="D812" s="387"/>
      <c r="E812" s="387"/>
      <c r="I812" s="290"/>
      <c r="J812" s="290"/>
      <c r="K812" s="290"/>
    </row>
    <row r="813" spans="2:11" s="358" customFormat="1" ht="15">
      <c r="B813" s="381"/>
      <c r="C813" s="381"/>
      <c r="D813" s="387"/>
      <c r="E813" s="387"/>
      <c r="I813" s="290"/>
      <c r="J813" s="290"/>
      <c r="K813" s="290"/>
    </row>
    <row r="814" spans="2:11" s="358" customFormat="1" ht="15">
      <c r="B814" s="381"/>
      <c r="C814" s="381"/>
      <c r="D814" s="387"/>
      <c r="E814" s="387"/>
      <c r="I814" s="290"/>
      <c r="J814" s="290"/>
      <c r="K814" s="290"/>
    </row>
  </sheetData>
  <sheetProtection/>
  <mergeCells count="8">
    <mergeCell ref="D28:E28"/>
    <mergeCell ref="G30:H30"/>
    <mergeCell ref="G31:H31"/>
    <mergeCell ref="A1:B1"/>
    <mergeCell ref="A2:B2"/>
    <mergeCell ref="B3:H3"/>
    <mergeCell ref="D27:E27"/>
    <mergeCell ref="G27:H27"/>
  </mergeCells>
  <printOptions horizontalCentered="1"/>
  <pageMargins left="0.236220472" right="0.05" top="0.6" bottom="0.15" header="0.24" footer="0.511811023622047"/>
  <pageSetup horizontalDpi="600" verticalDpi="600" orientation="landscape" paperSize="9" scale="90" r:id="rId1"/>
  <ignoredErrors>
    <ignoredError sqref="C8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J825"/>
  <sheetViews>
    <sheetView zoomScalePageLayoutView="0" workbookViewId="0" topLeftCell="A1">
      <selection activeCell="B4" sqref="B4:H4"/>
    </sheetView>
  </sheetViews>
  <sheetFormatPr defaultColWidth="8.7109375" defaultRowHeight="12.75"/>
  <cols>
    <col min="1" max="1" width="8.7109375" style="290" customWidth="1"/>
    <col min="2" max="2" width="32.28125" style="290" customWidth="1"/>
    <col min="3" max="3" width="8.421875" style="290" customWidth="1"/>
    <col min="4" max="4" width="11.57421875" style="290" customWidth="1"/>
    <col min="5" max="5" width="11.28125" style="290" customWidth="1"/>
    <col min="6" max="6" width="12.57421875" style="290" customWidth="1"/>
    <col min="7" max="7" width="13.28125" style="290" customWidth="1"/>
    <col min="8" max="8" width="13.7109375" style="290" customWidth="1"/>
    <col min="9" max="16384" width="8.7109375" style="290" customWidth="1"/>
  </cols>
  <sheetData>
    <row r="1" spans="2:8" s="362" customFormat="1" ht="16.5" customHeight="1">
      <c r="B1" s="645" t="s">
        <v>29</v>
      </c>
      <c r="C1" s="646"/>
      <c r="D1" s="290"/>
      <c r="E1" s="290"/>
      <c r="F1" s="290"/>
      <c r="G1" s="290"/>
      <c r="H1" s="290"/>
    </row>
    <row r="2" spans="2:3" ht="15" customHeight="1">
      <c r="B2" s="645" t="s">
        <v>30</v>
      </c>
      <c r="C2" s="646"/>
    </row>
    <row r="3" spans="2:8" s="362" customFormat="1" ht="15">
      <c r="B3" s="290"/>
      <c r="C3" s="290"/>
      <c r="D3" s="290"/>
      <c r="E3" s="290"/>
      <c r="F3" s="290"/>
      <c r="G3" s="290"/>
      <c r="H3" s="290"/>
    </row>
    <row r="4" spans="2:8" s="362" customFormat="1" ht="37.5" customHeight="1">
      <c r="B4" s="651" t="s">
        <v>575</v>
      </c>
      <c r="C4" s="651"/>
      <c r="D4" s="651"/>
      <c r="E4" s="651"/>
      <c r="F4" s="651"/>
      <c r="G4" s="651"/>
      <c r="H4" s="651"/>
    </row>
    <row r="7" ht="15">
      <c r="C7" s="291"/>
    </row>
    <row r="8" spans="2:8" s="291" customFormat="1" ht="17.25" customHeight="1" thickBot="1">
      <c r="B8" s="291" t="s">
        <v>165</v>
      </c>
      <c r="H8" s="361" t="s">
        <v>166</v>
      </c>
    </row>
    <row r="9" spans="2:8" ht="33" customHeight="1" thickBot="1" thickTop="1">
      <c r="B9" s="382" t="s">
        <v>104</v>
      </c>
      <c r="C9" s="409" t="s">
        <v>105</v>
      </c>
      <c r="D9" s="388"/>
      <c r="E9" s="388">
        <v>5314</v>
      </c>
      <c r="F9" s="388">
        <v>5121</v>
      </c>
      <c r="G9" s="388">
        <v>5124</v>
      </c>
      <c r="H9" s="385" t="s">
        <v>150</v>
      </c>
    </row>
    <row r="10" spans="2:8" ht="15">
      <c r="B10" s="390" t="s">
        <v>9</v>
      </c>
      <c r="C10" s="391" t="s">
        <v>10</v>
      </c>
      <c r="D10" s="391" t="s">
        <v>167</v>
      </c>
      <c r="E10" s="391">
        <v>2</v>
      </c>
      <c r="F10" s="391">
        <v>3</v>
      </c>
      <c r="G10" s="391">
        <v>4</v>
      </c>
      <c r="H10" s="410" t="s">
        <v>168</v>
      </c>
    </row>
    <row r="11" spans="2:8" ht="45.75" customHeight="1">
      <c r="B11" s="366" t="s">
        <v>151</v>
      </c>
      <c r="C11" s="7" t="s">
        <v>13</v>
      </c>
      <c r="D11" s="369"/>
      <c r="E11" s="369"/>
      <c r="F11" s="369"/>
      <c r="G11" s="369"/>
      <c r="H11" s="411"/>
    </row>
    <row r="12" spans="2:10" ht="15">
      <c r="B12" s="366" t="s">
        <v>152</v>
      </c>
      <c r="C12" s="7" t="s">
        <v>16</v>
      </c>
      <c r="D12" s="11">
        <f>E12+F12+G12</f>
        <v>43774</v>
      </c>
      <c r="E12" s="11"/>
      <c r="F12" s="11">
        <v>21887</v>
      </c>
      <c r="G12" s="11">
        <v>21887</v>
      </c>
      <c r="H12" s="401">
        <f>F12+G12</f>
        <v>43774</v>
      </c>
      <c r="J12" s="412"/>
    </row>
    <row r="13" spans="2:10" ht="15">
      <c r="B13" s="366" t="s">
        <v>153</v>
      </c>
      <c r="C13" s="7" t="s">
        <v>18</v>
      </c>
      <c r="D13" s="11">
        <f>E13+F13+G13</f>
        <v>43769</v>
      </c>
      <c r="E13" s="11"/>
      <c r="F13" s="11">
        <v>21887</v>
      </c>
      <c r="G13" s="11">
        <v>21882</v>
      </c>
      <c r="H13" s="401">
        <f>F13+G13</f>
        <v>43769</v>
      </c>
      <c r="J13" s="412"/>
    </row>
    <row r="14" spans="2:10" s="374" customFormat="1" ht="42.75" customHeight="1">
      <c r="B14" s="397" t="s">
        <v>154</v>
      </c>
      <c r="C14" s="5" t="s">
        <v>21</v>
      </c>
      <c r="D14" s="12">
        <f>D12-D13</f>
        <v>5</v>
      </c>
      <c r="E14" s="12">
        <f>E12-E13</f>
        <v>0</v>
      </c>
      <c r="F14" s="12">
        <f>F12-F13</f>
        <v>0</v>
      </c>
      <c r="G14" s="12">
        <f>G12-G13</f>
        <v>5</v>
      </c>
      <c r="H14" s="402">
        <f>H12-H13</f>
        <v>5</v>
      </c>
      <c r="J14" s="412"/>
    </row>
    <row r="15" spans="2:10" ht="42" customHeight="1">
      <c r="B15" s="366" t="s">
        <v>155</v>
      </c>
      <c r="C15" s="7" t="s">
        <v>34</v>
      </c>
      <c r="D15" s="4"/>
      <c r="E15" s="11"/>
      <c r="F15" s="11"/>
      <c r="G15" s="11"/>
      <c r="H15" s="401"/>
      <c r="J15" s="412"/>
    </row>
    <row r="16" spans="2:10" ht="15">
      <c r="B16" s="366" t="s">
        <v>156</v>
      </c>
      <c r="C16" s="7" t="s">
        <v>37</v>
      </c>
      <c r="D16" s="11">
        <f>E16+F16+G16</f>
        <v>0</v>
      </c>
      <c r="E16" s="11"/>
      <c r="F16" s="11"/>
      <c r="G16" s="11"/>
      <c r="H16" s="401">
        <f>F16+G16</f>
        <v>0</v>
      </c>
      <c r="J16" s="412"/>
    </row>
    <row r="17" spans="2:10" ht="15">
      <c r="B17" s="366" t="s">
        <v>153</v>
      </c>
      <c r="C17" s="7" t="s">
        <v>39</v>
      </c>
      <c r="D17" s="11">
        <f>E17+F17+G17</f>
        <v>0</v>
      </c>
      <c r="E17" s="11"/>
      <c r="F17" s="11"/>
      <c r="G17" s="11"/>
      <c r="H17" s="401">
        <f>F17+G17</f>
        <v>0</v>
      </c>
      <c r="J17" s="412"/>
    </row>
    <row r="18" spans="2:10" s="374" customFormat="1" ht="48" customHeight="1">
      <c r="B18" s="397" t="s">
        <v>157</v>
      </c>
      <c r="C18" s="5" t="s">
        <v>41</v>
      </c>
      <c r="D18" s="12">
        <f>D16-D17</f>
        <v>0</v>
      </c>
      <c r="E18" s="12">
        <f>E16-E17</f>
        <v>0</v>
      </c>
      <c r="F18" s="12">
        <f>F16-F17</f>
        <v>0</v>
      </c>
      <c r="G18" s="12">
        <f>G16-G17</f>
        <v>0</v>
      </c>
      <c r="H18" s="402">
        <f>H16-H17</f>
        <v>0</v>
      </c>
      <c r="J18" s="412"/>
    </row>
    <row r="19" spans="2:10" ht="45.75" customHeight="1">
      <c r="B19" s="366" t="s">
        <v>158</v>
      </c>
      <c r="C19" s="7" t="s">
        <v>42</v>
      </c>
      <c r="D19" s="4"/>
      <c r="E19" s="11"/>
      <c r="F19" s="11"/>
      <c r="G19" s="11"/>
      <c r="H19" s="401"/>
      <c r="J19" s="412"/>
    </row>
    <row r="20" spans="2:10" ht="15">
      <c r="B20" s="366" t="s">
        <v>156</v>
      </c>
      <c r="C20" s="9">
        <v>10</v>
      </c>
      <c r="D20" s="11">
        <f>E20+F20+G20</f>
        <v>0</v>
      </c>
      <c r="E20" s="11"/>
      <c r="F20" s="11"/>
      <c r="G20" s="11"/>
      <c r="H20" s="401">
        <f>F20+G20</f>
        <v>0</v>
      </c>
      <c r="J20" s="412"/>
    </row>
    <row r="21" spans="2:10" ht="15">
      <c r="B21" s="366" t="s">
        <v>153</v>
      </c>
      <c r="C21" s="9">
        <v>11</v>
      </c>
      <c r="D21" s="11">
        <f>E21+F21+G21</f>
        <v>0</v>
      </c>
      <c r="E21" s="11"/>
      <c r="F21" s="11"/>
      <c r="G21" s="11"/>
      <c r="H21" s="401">
        <f>F21+G21</f>
        <v>0</v>
      </c>
      <c r="J21" s="412"/>
    </row>
    <row r="22" spans="2:10" s="374" customFormat="1" ht="40.5" customHeight="1" thickBot="1">
      <c r="B22" s="413" t="s">
        <v>159</v>
      </c>
      <c r="C22" s="13">
        <v>12</v>
      </c>
      <c r="D22" s="14">
        <f>D20-D21</f>
        <v>0</v>
      </c>
      <c r="E22" s="14">
        <f>E20-E21</f>
        <v>0</v>
      </c>
      <c r="F22" s="14">
        <f>F20-F21</f>
        <v>0</v>
      </c>
      <c r="G22" s="14">
        <f>G20-G21</f>
        <v>0</v>
      </c>
      <c r="H22" s="403">
        <f>H20-H21</f>
        <v>0</v>
      </c>
      <c r="J22" s="412"/>
    </row>
    <row r="23" spans="2:10" s="374" customFormat="1" ht="56.25" customHeight="1" thickBot="1">
      <c r="B23" s="414" t="s">
        <v>160</v>
      </c>
      <c r="C23" s="15">
        <v>13</v>
      </c>
      <c r="D23" s="16">
        <f>E23+F23+G23</f>
        <v>5</v>
      </c>
      <c r="E23" s="16">
        <f>E14+E18+E22</f>
        <v>0</v>
      </c>
      <c r="F23" s="16">
        <f>F14+F18+F22</f>
        <v>0</v>
      </c>
      <c r="G23" s="16">
        <f>G14+G18+G22</f>
        <v>5</v>
      </c>
      <c r="H23" s="404">
        <f>H14+H18+H22</f>
        <v>5</v>
      </c>
      <c r="J23" s="412"/>
    </row>
    <row r="24" spans="2:10" ht="45.75" thickBot="1">
      <c r="B24" s="415" t="s">
        <v>161</v>
      </c>
      <c r="C24" s="10">
        <v>14</v>
      </c>
      <c r="D24" s="17">
        <f>E24+F24+G24</f>
        <v>0</v>
      </c>
      <c r="E24" s="17"/>
      <c r="F24" s="17"/>
      <c r="G24" s="17"/>
      <c r="H24" s="405">
        <f>F24+G24</f>
        <v>0</v>
      </c>
      <c r="J24" s="412"/>
    </row>
    <row r="25" spans="2:10" ht="15.75" thickBot="1">
      <c r="B25" s="416" t="s">
        <v>169</v>
      </c>
      <c r="C25" s="417">
        <v>15</v>
      </c>
      <c r="D25" s="418">
        <f>E25+F25+G25</f>
        <v>0</v>
      </c>
      <c r="E25" s="17"/>
      <c r="F25" s="17"/>
      <c r="G25" s="17"/>
      <c r="H25" s="405">
        <f>F25+G25</f>
        <v>0</v>
      </c>
      <c r="J25" s="412"/>
    </row>
    <row r="26" spans="2:10" ht="15.75" thickBot="1">
      <c r="B26" s="419" t="s">
        <v>170</v>
      </c>
      <c r="C26" s="420">
        <v>16</v>
      </c>
      <c r="D26" s="421">
        <f>E26+F26+G26</f>
        <v>0</v>
      </c>
      <c r="E26" s="17"/>
      <c r="F26" s="17"/>
      <c r="G26" s="17"/>
      <c r="H26" s="405">
        <f>F26+G26</f>
        <v>0</v>
      </c>
      <c r="J26" s="412"/>
    </row>
    <row r="27" spans="2:10" s="374" customFormat="1" ht="53.25" customHeight="1" thickBot="1">
      <c r="B27" s="422" t="s">
        <v>171</v>
      </c>
      <c r="C27" s="406">
        <v>17</v>
      </c>
      <c r="D27" s="407">
        <f>D23+D24+D25-D26</f>
        <v>5</v>
      </c>
      <c r="E27" s="407">
        <f>E23+E24+E25-E26</f>
        <v>0</v>
      </c>
      <c r="F27" s="407">
        <f>F23+F24+F25-F26</f>
        <v>0</v>
      </c>
      <c r="G27" s="407">
        <f>G23+G24+G25-G26</f>
        <v>5</v>
      </c>
      <c r="H27" s="408">
        <f>H23+H24+H25-H26</f>
        <v>5</v>
      </c>
      <c r="J27" s="412"/>
    </row>
    <row r="28" spans="2:3" ht="15.75" thickTop="1">
      <c r="B28" s="632"/>
      <c r="C28" s="632"/>
    </row>
    <row r="29" spans="2:7" s="292" customFormat="1" ht="18" customHeight="1">
      <c r="B29" s="276"/>
      <c r="D29" s="400"/>
      <c r="G29" s="400"/>
    </row>
    <row r="30" spans="2:9" s="362" customFormat="1" ht="16.5" customHeight="1">
      <c r="B30" s="294" t="s">
        <v>32</v>
      </c>
      <c r="C30" s="295"/>
      <c r="D30" s="292"/>
      <c r="E30" s="292"/>
      <c r="F30" s="643" t="s">
        <v>33</v>
      </c>
      <c r="G30" s="643"/>
      <c r="H30" s="643"/>
      <c r="I30" s="400"/>
    </row>
    <row r="31" spans="2:9" s="362" customFormat="1" ht="16.5" customHeight="1">
      <c r="B31" s="294" t="s">
        <v>23</v>
      </c>
      <c r="C31" s="295"/>
      <c r="D31" s="292"/>
      <c r="E31" s="292"/>
      <c r="F31" s="643" t="s">
        <v>24</v>
      </c>
      <c r="G31" s="643"/>
      <c r="H31" s="643"/>
      <c r="I31" s="400"/>
    </row>
    <row r="32" spans="2:8" s="362" customFormat="1" ht="15">
      <c r="B32" s="292"/>
      <c r="C32" s="642"/>
      <c r="D32" s="642"/>
      <c r="E32" s="642"/>
      <c r="F32" s="381"/>
      <c r="G32" s="381"/>
      <c r="H32" s="381"/>
    </row>
    <row r="33" spans="2:8" s="362" customFormat="1" ht="15">
      <c r="B33" s="292"/>
      <c r="C33" s="292"/>
      <c r="D33" s="292"/>
      <c r="E33" s="292"/>
      <c r="F33" s="381"/>
      <c r="G33" s="643" t="s">
        <v>25</v>
      </c>
      <c r="H33" s="644"/>
    </row>
    <row r="34" spans="6:8" s="292" customFormat="1" ht="15">
      <c r="F34" s="290"/>
      <c r="G34" s="643" t="s">
        <v>26</v>
      </c>
      <c r="H34" s="644"/>
    </row>
    <row r="35" spans="2:8" ht="16.5">
      <c r="B35" s="357"/>
      <c r="C35" s="2"/>
      <c r="D35" s="357"/>
      <c r="E35" s="2"/>
      <c r="F35" s="355"/>
      <c r="H35" s="249"/>
    </row>
    <row r="36" spans="2:8" ht="16.5">
      <c r="B36" s="381"/>
      <c r="C36" s="381"/>
      <c r="D36" s="387"/>
      <c r="E36" s="387"/>
      <c r="F36" s="358"/>
      <c r="H36" s="249"/>
    </row>
    <row r="37" s="292" customFormat="1" ht="15">
      <c r="C37" s="381"/>
    </row>
    <row r="38" spans="2:7" s="292" customFormat="1" ht="18" customHeight="1">
      <c r="B38" s="357"/>
      <c r="C38" s="2"/>
      <c r="D38" s="357"/>
      <c r="E38" s="2"/>
      <c r="F38" s="355"/>
      <c r="G38" s="355"/>
    </row>
    <row r="39" spans="2:8" ht="15">
      <c r="B39" s="381"/>
      <c r="C39" s="381"/>
      <c r="D39" s="381"/>
      <c r="E39" s="381"/>
      <c r="F39" s="381"/>
      <c r="G39" s="381"/>
      <c r="H39" s="381"/>
    </row>
    <row r="40" spans="2:8" ht="15">
      <c r="B40" s="381"/>
      <c r="C40" s="381"/>
      <c r="D40" s="381"/>
      <c r="E40" s="381"/>
      <c r="F40" s="381"/>
      <c r="G40" s="381"/>
      <c r="H40" s="381"/>
    </row>
    <row r="42" spans="2:8" ht="15">
      <c r="B42" s="381"/>
      <c r="C42" s="381"/>
      <c r="D42" s="381"/>
      <c r="E42" s="381"/>
      <c r="F42" s="381"/>
      <c r="G42" s="381"/>
      <c r="H42" s="381"/>
    </row>
    <row r="43" spans="2:8" ht="15">
      <c r="B43" s="381"/>
      <c r="C43" s="381"/>
      <c r="D43" s="381"/>
      <c r="E43" s="381"/>
      <c r="F43" s="381"/>
      <c r="G43" s="381"/>
      <c r="H43" s="381"/>
    </row>
    <row r="44" spans="2:8" ht="15">
      <c r="B44" s="381"/>
      <c r="C44" s="381"/>
      <c r="D44" s="381"/>
      <c r="E44" s="381"/>
      <c r="F44" s="381"/>
      <c r="G44" s="381"/>
      <c r="H44" s="381"/>
    </row>
    <row r="45" spans="2:8" ht="15">
      <c r="B45" s="381"/>
      <c r="C45" s="381"/>
      <c r="D45" s="381"/>
      <c r="E45" s="381"/>
      <c r="F45" s="381"/>
      <c r="G45" s="381"/>
      <c r="H45" s="381"/>
    </row>
    <row r="46" spans="2:8" ht="15">
      <c r="B46" s="381"/>
      <c r="C46" s="381"/>
      <c r="D46" s="381"/>
      <c r="E46" s="381"/>
      <c r="F46" s="381"/>
      <c r="G46" s="381"/>
      <c r="H46" s="381"/>
    </row>
    <row r="47" spans="2:8" ht="15">
      <c r="B47" s="381"/>
      <c r="C47" s="381"/>
      <c r="D47" s="381"/>
      <c r="E47" s="381"/>
      <c r="F47" s="381"/>
      <c r="G47" s="381"/>
      <c r="H47" s="381"/>
    </row>
    <row r="48" spans="2:8" ht="15">
      <c r="B48" s="381"/>
      <c r="C48" s="381"/>
      <c r="D48" s="381"/>
      <c r="E48" s="381"/>
      <c r="F48" s="381"/>
      <c r="G48" s="381"/>
      <c r="H48" s="381"/>
    </row>
    <row r="49" spans="2:8" ht="15">
      <c r="B49" s="381"/>
      <c r="C49" s="381"/>
      <c r="D49" s="381"/>
      <c r="E49" s="381"/>
      <c r="F49" s="381"/>
      <c r="G49" s="381"/>
      <c r="H49" s="381"/>
    </row>
    <row r="50" spans="2:8" ht="15">
      <c r="B50" s="381"/>
      <c r="C50" s="381"/>
      <c r="D50" s="381"/>
      <c r="E50" s="381"/>
      <c r="F50" s="381"/>
      <c r="G50" s="381"/>
      <c r="H50" s="381"/>
    </row>
    <row r="51" spans="2:8" ht="15">
      <c r="B51" s="381"/>
      <c r="C51" s="381"/>
      <c r="D51" s="381"/>
      <c r="E51" s="381"/>
      <c r="F51" s="381"/>
      <c r="G51" s="381"/>
      <c r="H51" s="381"/>
    </row>
    <row r="52" spans="2:8" ht="15">
      <c r="B52" s="381"/>
      <c r="C52" s="381"/>
      <c r="D52" s="381"/>
      <c r="E52" s="381"/>
      <c r="F52" s="381"/>
      <c r="G52" s="381"/>
      <c r="H52" s="381"/>
    </row>
    <row r="53" spans="2:8" ht="15">
      <c r="B53" s="381"/>
      <c r="C53" s="381"/>
      <c r="D53" s="381"/>
      <c r="E53" s="381"/>
      <c r="F53" s="381"/>
      <c r="G53" s="381"/>
      <c r="H53" s="381"/>
    </row>
    <row r="54" spans="2:8" ht="15">
      <c r="B54" s="381"/>
      <c r="C54" s="381"/>
      <c r="D54" s="381"/>
      <c r="E54" s="381"/>
      <c r="F54" s="381"/>
      <c r="G54" s="381"/>
      <c r="H54" s="381"/>
    </row>
    <row r="55" spans="2:8" ht="15">
      <c r="B55" s="381"/>
      <c r="C55" s="381"/>
      <c r="D55" s="381"/>
      <c r="E55" s="381"/>
      <c r="F55" s="381"/>
      <c r="G55" s="381"/>
      <c r="H55" s="381"/>
    </row>
    <row r="56" spans="2:8" ht="15">
      <c r="B56" s="381"/>
      <c r="C56" s="381"/>
      <c r="D56" s="381"/>
      <c r="E56" s="381"/>
      <c r="F56" s="381"/>
      <c r="G56" s="381"/>
      <c r="H56" s="381"/>
    </row>
    <row r="57" spans="2:8" ht="15">
      <c r="B57" s="381"/>
      <c r="C57" s="381"/>
      <c r="D57" s="381"/>
      <c r="E57" s="381"/>
      <c r="F57" s="381"/>
      <c r="G57" s="381"/>
      <c r="H57" s="381"/>
    </row>
    <row r="58" spans="2:8" ht="15">
      <c r="B58" s="381"/>
      <c r="C58" s="381"/>
      <c r="D58" s="381"/>
      <c r="E58" s="381"/>
      <c r="F58" s="381"/>
      <c r="G58" s="381"/>
      <c r="H58" s="381"/>
    </row>
    <row r="59" spans="2:8" ht="15">
      <c r="B59" s="381"/>
      <c r="C59" s="381"/>
      <c r="D59" s="381"/>
      <c r="E59" s="381"/>
      <c r="F59" s="381"/>
      <c r="G59" s="381"/>
      <c r="H59" s="381"/>
    </row>
    <row r="60" spans="2:8" ht="15">
      <c r="B60" s="381"/>
      <c r="C60" s="381"/>
      <c r="D60" s="381"/>
      <c r="E60" s="381"/>
      <c r="F60" s="381"/>
      <c r="G60" s="381"/>
      <c r="H60" s="381"/>
    </row>
    <row r="61" spans="2:8" ht="15">
      <c r="B61" s="381"/>
      <c r="C61" s="381"/>
      <c r="D61" s="381"/>
      <c r="E61" s="381"/>
      <c r="F61" s="381"/>
      <c r="G61" s="381"/>
      <c r="H61" s="381"/>
    </row>
    <row r="62" spans="2:8" ht="15">
      <c r="B62" s="381"/>
      <c r="C62" s="381"/>
      <c r="D62" s="381"/>
      <c r="E62" s="381"/>
      <c r="F62" s="381"/>
      <c r="G62" s="381"/>
      <c r="H62" s="381"/>
    </row>
    <row r="63" spans="2:8" ht="15">
      <c r="B63" s="381"/>
      <c r="C63" s="381"/>
      <c r="D63" s="381"/>
      <c r="E63" s="381"/>
      <c r="F63" s="381"/>
      <c r="G63" s="381"/>
      <c r="H63" s="381"/>
    </row>
    <row r="64" spans="2:8" ht="15">
      <c r="B64" s="381"/>
      <c r="C64" s="381"/>
      <c r="D64" s="381"/>
      <c r="E64" s="381"/>
      <c r="F64" s="381"/>
      <c r="G64" s="381"/>
      <c r="H64" s="381"/>
    </row>
    <row r="65" spans="2:8" ht="15">
      <c r="B65" s="381"/>
      <c r="C65" s="381"/>
      <c r="D65" s="381"/>
      <c r="E65" s="381"/>
      <c r="F65" s="381"/>
      <c r="G65" s="381"/>
      <c r="H65" s="381"/>
    </row>
    <row r="66" spans="2:8" ht="15">
      <c r="B66" s="381"/>
      <c r="C66" s="381"/>
      <c r="D66" s="381"/>
      <c r="E66" s="381"/>
      <c r="F66" s="381"/>
      <c r="G66" s="381"/>
      <c r="H66" s="381"/>
    </row>
    <row r="67" spans="2:8" ht="15">
      <c r="B67" s="381"/>
      <c r="C67" s="381"/>
      <c r="D67" s="381"/>
      <c r="E67" s="381"/>
      <c r="F67" s="381"/>
      <c r="G67" s="381"/>
      <c r="H67" s="381"/>
    </row>
    <row r="68" spans="2:8" ht="15">
      <c r="B68" s="381"/>
      <c r="C68" s="381"/>
      <c r="D68" s="381"/>
      <c r="E68" s="381"/>
      <c r="F68" s="381"/>
      <c r="G68" s="381"/>
      <c r="H68" s="381"/>
    </row>
    <row r="69" spans="2:8" ht="15">
      <c r="B69" s="381"/>
      <c r="C69" s="381"/>
      <c r="D69" s="381"/>
      <c r="E69" s="381"/>
      <c r="F69" s="381"/>
      <c r="G69" s="381"/>
      <c r="H69" s="381"/>
    </row>
    <row r="70" spans="2:8" ht="15">
      <c r="B70" s="381"/>
      <c r="C70" s="381"/>
      <c r="D70" s="381"/>
      <c r="E70" s="381"/>
      <c r="F70" s="381"/>
      <c r="G70" s="381"/>
      <c r="H70" s="381"/>
    </row>
    <row r="71" spans="2:8" ht="15">
      <c r="B71" s="381"/>
      <c r="C71" s="381"/>
      <c r="D71" s="381"/>
      <c r="E71" s="381"/>
      <c r="F71" s="381"/>
      <c r="G71" s="381"/>
      <c r="H71" s="381"/>
    </row>
    <row r="72" spans="2:8" ht="15">
      <c r="B72" s="381"/>
      <c r="C72" s="381"/>
      <c r="D72" s="381"/>
      <c r="E72" s="381"/>
      <c r="F72" s="381"/>
      <c r="G72" s="381"/>
      <c r="H72" s="381"/>
    </row>
    <row r="73" spans="2:8" ht="15">
      <c r="B73" s="381"/>
      <c r="C73" s="381"/>
      <c r="D73" s="381"/>
      <c r="E73" s="381"/>
      <c r="F73" s="381"/>
      <c r="G73" s="381"/>
      <c r="H73" s="381"/>
    </row>
    <row r="74" spans="2:8" ht="15">
      <c r="B74" s="381"/>
      <c r="C74" s="381"/>
      <c r="D74" s="381"/>
      <c r="E74" s="381"/>
      <c r="F74" s="381"/>
      <c r="G74" s="381"/>
      <c r="H74" s="381"/>
    </row>
    <row r="75" spans="2:8" ht="15">
      <c r="B75" s="381"/>
      <c r="C75" s="381"/>
      <c r="D75" s="381"/>
      <c r="E75" s="381"/>
      <c r="F75" s="381"/>
      <c r="G75" s="381"/>
      <c r="H75" s="381"/>
    </row>
    <row r="76" spans="2:8" ht="15">
      <c r="B76" s="381"/>
      <c r="C76" s="381"/>
      <c r="D76" s="381"/>
      <c r="E76" s="381"/>
      <c r="F76" s="381"/>
      <c r="G76" s="381"/>
      <c r="H76" s="381"/>
    </row>
    <row r="77" spans="2:8" ht="15">
      <c r="B77" s="381"/>
      <c r="C77" s="381"/>
      <c r="D77" s="381"/>
      <c r="E77" s="381"/>
      <c r="F77" s="381"/>
      <c r="G77" s="381"/>
      <c r="H77" s="381"/>
    </row>
    <row r="78" spans="2:8" ht="15">
      <c r="B78" s="381"/>
      <c r="C78" s="381"/>
      <c r="D78" s="381"/>
      <c r="E78" s="381"/>
      <c r="F78" s="381"/>
      <c r="G78" s="381"/>
      <c r="H78" s="381"/>
    </row>
    <row r="79" spans="2:8" ht="15">
      <c r="B79" s="381"/>
      <c r="C79" s="381"/>
      <c r="D79" s="381"/>
      <c r="E79" s="381"/>
      <c r="F79" s="381"/>
      <c r="G79" s="381"/>
      <c r="H79" s="381"/>
    </row>
    <row r="80" spans="2:8" ht="15">
      <c r="B80" s="381"/>
      <c r="C80" s="381"/>
      <c r="D80" s="381"/>
      <c r="E80" s="381"/>
      <c r="F80" s="381"/>
      <c r="G80" s="381"/>
      <c r="H80" s="381"/>
    </row>
    <row r="81" spans="2:8" ht="15">
      <c r="B81" s="381"/>
      <c r="C81" s="381"/>
      <c r="D81" s="381"/>
      <c r="E81" s="381"/>
      <c r="F81" s="381"/>
      <c r="G81" s="381"/>
      <c r="H81" s="381"/>
    </row>
    <row r="82" spans="2:8" ht="15">
      <c r="B82" s="381"/>
      <c r="C82" s="381"/>
      <c r="D82" s="381"/>
      <c r="E82" s="381"/>
      <c r="F82" s="381"/>
      <c r="G82" s="381"/>
      <c r="H82" s="381"/>
    </row>
    <row r="83" spans="2:8" ht="15">
      <c r="B83" s="381"/>
      <c r="C83" s="381"/>
      <c r="D83" s="381"/>
      <c r="E83" s="381"/>
      <c r="F83" s="381"/>
      <c r="G83" s="381"/>
      <c r="H83" s="381"/>
    </row>
    <row r="84" spans="2:8" ht="15">
      <c r="B84" s="381"/>
      <c r="C84" s="381"/>
      <c r="D84" s="381"/>
      <c r="E84" s="381"/>
      <c r="F84" s="381"/>
      <c r="G84" s="381"/>
      <c r="H84" s="381"/>
    </row>
    <row r="85" spans="2:8" ht="15">
      <c r="B85" s="381"/>
      <c r="C85" s="381"/>
      <c r="D85" s="381"/>
      <c r="E85" s="381"/>
      <c r="F85" s="381"/>
      <c r="G85" s="381"/>
      <c r="H85" s="381"/>
    </row>
    <row r="86" spans="2:8" ht="15">
      <c r="B86" s="381"/>
      <c r="C86" s="381"/>
      <c r="D86" s="381"/>
      <c r="E86" s="381"/>
      <c r="F86" s="381"/>
      <c r="G86" s="381"/>
      <c r="H86" s="381"/>
    </row>
    <row r="87" spans="2:8" ht="15">
      <c r="B87" s="381"/>
      <c r="C87" s="381"/>
      <c r="D87" s="381"/>
      <c r="E87" s="381"/>
      <c r="F87" s="381"/>
      <c r="G87" s="381"/>
      <c r="H87" s="381"/>
    </row>
    <row r="88" spans="2:8" ht="15">
      <c r="B88" s="381"/>
      <c r="C88" s="381"/>
      <c r="D88" s="381"/>
      <c r="E88" s="381"/>
      <c r="F88" s="381"/>
      <c r="G88" s="381"/>
      <c r="H88" s="381"/>
    </row>
    <row r="89" spans="2:8" ht="15">
      <c r="B89" s="381"/>
      <c r="C89" s="381"/>
      <c r="D89" s="381"/>
      <c r="E89" s="381"/>
      <c r="F89" s="381"/>
      <c r="G89" s="381"/>
      <c r="H89" s="381"/>
    </row>
    <row r="90" spans="2:8" ht="15">
      <c r="B90" s="381"/>
      <c r="C90" s="381"/>
      <c r="D90" s="381"/>
      <c r="E90" s="381"/>
      <c r="F90" s="381"/>
      <c r="G90" s="381"/>
      <c r="H90" s="381"/>
    </row>
    <row r="91" spans="2:8" ht="15">
      <c r="B91" s="381"/>
      <c r="C91" s="381"/>
      <c r="D91" s="381"/>
      <c r="E91" s="381"/>
      <c r="F91" s="381"/>
      <c r="G91" s="381"/>
      <c r="H91" s="381"/>
    </row>
    <row r="92" spans="2:8" ht="15">
      <c r="B92" s="381"/>
      <c r="C92" s="381"/>
      <c r="D92" s="381"/>
      <c r="E92" s="381"/>
      <c r="F92" s="381"/>
      <c r="G92" s="381"/>
      <c r="H92" s="381"/>
    </row>
    <row r="93" spans="2:8" ht="15">
      <c r="B93" s="381"/>
      <c r="C93" s="381"/>
      <c r="D93" s="381"/>
      <c r="E93" s="381"/>
      <c r="F93" s="381"/>
      <c r="G93" s="381"/>
      <c r="H93" s="381"/>
    </row>
    <row r="94" spans="2:8" ht="15">
      <c r="B94" s="381"/>
      <c r="C94" s="381"/>
      <c r="D94" s="381"/>
      <c r="E94" s="381"/>
      <c r="F94" s="381"/>
      <c r="G94" s="381"/>
      <c r="H94" s="381"/>
    </row>
    <row r="95" spans="2:8" ht="15">
      <c r="B95" s="381"/>
      <c r="C95" s="381"/>
      <c r="D95" s="381"/>
      <c r="E95" s="381"/>
      <c r="F95" s="381"/>
      <c r="G95" s="381"/>
      <c r="H95" s="381"/>
    </row>
    <row r="96" spans="2:8" ht="15">
      <c r="B96" s="381"/>
      <c r="C96" s="381"/>
      <c r="D96" s="381"/>
      <c r="E96" s="381"/>
      <c r="F96" s="381"/>
      <c r="G96" s="381"/>
      <c r="H96" s="381"/>
    </row>
    <row r="97" spans="2:8" ht="15">
      <c r="B97" s="381"/>
      <c r="C97" s="381"/>
      <c r="D97" s="381"/>
      <c r="E97" s="381"/>
      <c r="F97" s="381"/>
      <c r="G97" s="381"/>
      <c r="H97" s="381"/>
    </row>
    <row r="98" spans="2:8" ht="15">
      <c r="B98" s="381"/>
      <c r="C98" s="381"/>
      <c r="D98" s="381"/>
      <c r="E98" s="381"/>
      <c r="F98" s="381"/>
      <c r="G98" s="381"/>
      <c r="H98" s="381"/>
    </row>
    <row r="99" spans="2:8" ht="15">
      <c r="B99" s="381"/>
      <c r="C99" s="381"/>
      <c r="D99" s="381"/>
      <c r="E99" s="381"/>
      <c r="F99" s="381"/>
      <c r="G99" s="381"/>
      <c r="H99" s="381"/>
    </row>
    <row r="100" spans="2:8" ht="15">
      <c r="B100" s="381"/>
      <c r="C100" s="381"/>
      <c r="D100" s="381"/>
      <c r="E100" s="381"/>
      <c r="F100" s="381"/>
      <c r="G100" s="381"/>
      <c r="H100" s="381"/>
    </row>
    <row r="101" spans="2:8" ht="15">
      <c r="B101" s="381"/>
      <c r="C101" s="381"/>
      <c r="D101" s="381"/>
      <c r="E101" s="381"/>
      <c r="F101" s="381"/>
      <c r="G101" s="381"/>
      <c r="H101" s="381"/>
    </row>
    <row r="102" spans="2:8" ht="15">
      <c r="B102" s="381"/>
      <c r="C102" s="381"/>
      <c r="D102" s="381"/>
      <c r="E102" s="381"/>
      <c r="F102" s="381"/>
      <c r="G102" s="381"/>
      <c r="H102" s="381"/>
    </row>
    <row r="103" spans="2:8" ht="15">
      <c r="B103" s="381"/>
      <c r="C103" s="381"/>
      <c r="D103" s="381"/>
      <c r="E103" s="381"/>
      <c r="F103" s="381"/>
      <c r="G103" s="381"/>
      <c r="H103" s="381"/>
    </row>
    <row r="104" spans="2:8" ht="15">
      <c r="B104" s="381"/>
      <c r="C104" s="381"/>
      <c r="D104" s="381"/>
      <c r="E104" s="381"/>
      <c r="F104" s="381"/>
      <c r="G104" s="381"/>
      <c r="H104" s="381"/>
    </row>
    <row r="105" spans="2:8" ht="15">
      <c r="B105" s="381"/>
      <c r="C105" s="381"/>
      <c r="D105" s="381"/>
      <c r="E105" s="381"/>
      <c r="F105" s="381"/>
      <c r="G105" s="381"/>
      <c r="H105" s="381"/>
    </row>
    <row r="106" spans="2:8" ht="15">
      <c r="B106" s="381"/>
      <c r="C106" s="381"/>
      <c r="D106" s="381"/>
      <c r="E106" s="381"/>
      <c r="F106" s="381"/>
      <c r="G106" s="381"/>
      <c r="H106" s="381"/>
    </row>
    <row r="107" spans="2:8" ht="15">
      <c r="B107" s="381"/>
      <c r="C107" s="381"/>
      <c r="D107" s="381"/>
      <c r="E107" s="381"/>
      <c r="F107" s="381"/>
      <c r="G107" s="381"/>
      <c r="H107" s="381"/>
    </row>
    <row r="108" spans="2:8" ht="15">
      <c r="B108" s="381"/>
      <c r="C108" s="381"/>
      <c r="D108" s="381"/>
      <c r="E108" s="381"/>
      <c r="F108" s="381"/>
      <c r="G108" s="381"/>
      <c r="H108" s="381"/>
    </row>
    <row r="109" spans="2:8" ht="15">
      <c r="B109" s="381"/>
      <c r="C109" s="381"/>
      <c r="D109" s="381"/>
      <c r="E109" s="381"/>
      <c r="F109" s="381"/>
      <c r="G109" s="381"/>
      <c r="H109" s="381"/>
    </row>
    <row r="110" spans="2:8" ht="15">
      <c r="B110" s="381"/>
      <c r="C110" s="381"/>
      <c r="D110" s="381"/>
      <c r="E110" s="381"/>
      <c r="F110" s="381"/>
      <c r="G110" s="381"/>
      <c r="H110" s="381"/>
    </row>
    <row r="111" spans="2:8" ht="15">
      <c r="B111" s="381"/>
      <c r="C111" s="381"/>
      <c r="D111" s="381"/>
      <c r="E111" s="381"/>
      <c r="F111" s="381"/>
      <c r="G111" s="381"/>
      <c r="H111" s="381"/>
    </row>
    <row r="112" spans="2:8" ht="15">
      <c r="B112" s="381"/>
      <c r="C112" s="381"/>
      <c r="D112" s="381"/>
      <c r="E112" s="381"/>
      <c r="F112" s="381"/>
      <c r="G112" s="381"/>
      <c r="H112" s="381"/>
    </row>
    <row r="113" spans="2:8" ht="15">
      <c r="B113" s="381"/>
      <c r="C113" s="381"/>
      <c r="D113" s="381"/>
      <c r="E113" s="381"/>
      <c r="F113" s="381"/>
      <c r="G113" s="381"/>
      <c r="H113" s="381"/>
    </row>
    <row r="114" spans="2:8" ht="15">
      <c r="B114" s="381"/>
      <c r="C114" s="381"/>
      <c r="D114" s="381"/>
      <c r="E114" s="381"/>
      <c r="F114" s="381"/>
      <c r="G114" s="381"/>
      <c r="H114" s="381"/>
    </row>
    <row r="115" spans="2:8" ht="15">
      <c r="B115" s="381"/>
      <c r="C115" s="381"/>
      <c r="D115" s="381"/>
      <c r="E115" s="381"/>
      <c r="F115" s="381"/>
      <c r="G115" s="381"/>
      <c r="H115" s="381"/>
    </row>
    <row r="116" spans="2:8" ht="15">
      <c r="B116" s="381"/>
      <c r="C116" s="381"/>
      <c r="D116" s="381"/>
      <c r="E116" s="381"/>
      <c r="F116" s="381"/>
      <c r="G116" s="381"/>
      <c r="H116" s="381"/>
    </row>
    <row r="117" spans="2:8" ht="15">
      <c r="B117" s="381"/>
      <c r="C117" s="381"/>
      <c r="D117" s="381"/>
      <c r="E117" s="381"/>
      <c r="F117" s="381"/>
      <c r="G117" s="381"/>
      <c r="H117" s="381"/>
    </row>
    <row r="118" spans="2:8" ht="15">
      <c r="B118" s="381"/>
      <c r="C118" s="381"/>
      <c r="D118" s="381"/>
      <c r="E118" s="381"/>
      <c r="F118" s="381"/>
      <c r="G118" s="381"/>
      <c r="H118" s="381"/>
    </row>
    <row r="119" spans="2:8" ht="15">
      <c r="B119" s="381"/>
      <c r="C119" s="381"/>
      <c r="D119" s="381"/>
      <c r="E119" s="381"/>
      <c r="F119" s="381"/>
      <c r="G119" s="381"/>
      <c r="H119" s="381"/>
    </row>
    <row r="120" spans="2:8" ht="15">
      <c r="B120" s="381"/>
      <c r="C120" s="381"/>
      <c r="D120" s="381"/>
      <c r="E120" s="381"/>
      <c r="F120" s="381"/>
      <c r="G120" s="381"/>
      <c r="H120" s="381"/>
    </row>
    <row r="121" spans="2:8" ht="15">
      <c r="B121" s="381"/>
      <c r="C121" s="381"/>
      <c r="D121" s="381"/>
      <c r="E121" s="381"/>
      <c r="F121" s="381"/>
      <c r="G121" s="381"/>
      <c r="H121" s="381"/>
    </row>
    <row r="122" spans="2:8" ht="15">
      <c r="B122" s="381"/>
      <c r="C122" s="381"/>
      <c r="D122" s="381"/>
      <c r="E122" s="381"/>
      <c r="F122" s="381"/>
      <c r="G122" s="381"/>
      <c r="H122" s="381"/>
    </row>
    <row r="123" spans="2:8" ht="15">
      <c r="B123" s="381"/>
      <c r="C123" s="381"/>
      <c r="D123" s="381"/>
      <c r="E123" s="381"/>
      <c r="F123" s="381"/>
      <c r="G123" s="381"/>
      <c r="H123" s="381"/>
    </row>
    <row r="124" spans="2:8" ht="15">
      <c r="B124" s="381"/>
      <c r="C124" s="381"/>
      <c r="D124" s="381"/>
      <c r="E124" s="381"/>
      <c r="F124" s="381"/>
      <c r="G124" s="381"/>
      <c r="H124" s="381"/>
    </row>
    <row r="125" spans="2:8" ht="15">
      <c r="B125" s="381"/>
      <c r="C125" s="381"/>
      <c r="D125" s="381"/>
      <c r="E125" s="381"/>
      <c r="F125" s="381"/>
      <c r="G125" s="381"/>
      <c r="H125" s="381"/>
    </row>
    <row r="126" spans="2:8" ht="15">
      <c r="B126" s="381"/>
      <c r="C126" s="381"/>
      <c r="D126" s="381"/>
      <c r="E126" s="381"/>
      <c r="F126" s="381"/>
      <c r="G126" s="381"/>
      <c r="H126" s="381"/>
    </row>
    <row r="127" spans="2:8" ht="15">
      <c r="B127" s="381"/>
      <c r="C127" s="381"/>
      <c r="D127" s="381"/>
      <c r="E127" s="381"/>
      <c r="F127" s="381"/>
      <c r="G127" s="381"/>
      <c r="H127" s="381"/>
    </row>
    <row r="128" spans="2:8" ht="15">
      <c r="B128" s="381"/>
      <c r="C128" s="381"/>
      <c r="D128" s="381"/>
      <c r="E128" s="381"/>
      <c r="F128" s="381"/>
      <c r="G128" s="381"/>
      <c r="H128" s="381"/>
    </row>
    <row r="129" spans="2:8" ht="15">
      <c r="B129" s="381"/>
      <c r="C129" s="381"/>
      <c r="D129" s="381"/>
      <c r="E129" s="381"/>
      <c r="F129" s="381"/>
      <c r="G129" s="381"/>
      <c r="H129" s="381"/>
    </row>
    <row r="130" spans="2:8" ht="15">
      <c r="B130" s="381"/>
      <c r="C130" s="381"/>
      <c r="D130" s="381"/>
      <c r="E130" s="381"/>
      <c r="F130" s="381"/>
      <c r="G130" s="381"/>
      <c r="H130" s="381"/>
    </row>
    <row r="131" spans="2:8" ht="15">
      <c r="B131" s="381"/>
      <c r="C131" s="381"/>
      <c r="D131" s="381"/>
      <c r="E131" s="381"/>
      <c r="F131" s="381"/>
      <c r="G131" s="381"/>
      <c r="H131" s="381"/>
    </row>
    <row r="132" spans="2:8" ht="15">
      <c r="B132" s="381"/>
      <c r="C132" s="381"/>
      <c r="D132" s="381"/>
      <c r="E132" s="381"/>
      <c r="F132" s="381"/>
      <c r="G132" s="381"/>
      <c r="H132" s="381"/>
    </row>
    <row r="133" spans="2:8" ht="15">
      <c r="B133" s="381"/>
      <c r="C133" s="381"/>
      <c r="D133" s="381"/>
      <c r="E133" s="381"/>
      <c r="F133" s="381"/>
      <c r="G133" s="381"/>
      <c r="H133" s="381"/>
    </row>
    <row r="134" spans="2:8" ht="15">
      <c r="B134" s="381"/>
      <c r="C134" s="381"/>
      <c r="D134" s="381"/>
      <c r="E134" s="381"/>
      <c r="F134" s="381"/>
      <c r="G134" s="381"/>
      <c r="H134" s="381"/>
    </row>
    <row r="135" spans="2:8" ht="15">
      <c r="B135" s="381"/>
      <c r="C135" s="381"/>
      <c r="D135" s="381"/>
      <c r="E135" s="381"/>
      <c r="F135" s="381"/>
      <c r="G135" s="381"/>
      <c r="H135" s="381"/>
    </row>
    <row r="136" spans="2:8" ht="15">
      <c r="B136" s="381"/>
      <c r="C136" s="381"/>
      <c r="D136" s="381"/>
      <c r="E136" s="381"/>
      <c r="F136" s="381"/>
      <c r="G136" s="381"/>
      <c r="H136" s="381"/>
    </row>
    <row r="137" spans="2:8" ht="15">
      <c r="B137" s="381"/>
      <c r="C137" s="381"/>
      <c r="D137" s="381"/>
      <c r="E137" s="381"/>
      <c r="F137" s="381"/>
      <c r="G137" s="381"/>
      <c r="H137" s="381"/>
    </row>
    <row r="138" spans="2:8" ht="15">
      <c r="B138" s="381"/>
      <c r="C138" s="381"/>
      <c r="D138" s="381"/>
      <c r="E138" s="381"/>
      <c r="F138" s="381"/>
      <c r="G138" s="381"/>
      <c r="H138" s="381"/>
    </row>
    <row r="139" spans="2:8" ht="15">
      <c r="B139" s="381"/>
      <c r="C139" s="381"/>
      <c r="D139" s="381"/>
      <c r="E139" s="381"/>
      <c r="F139" s="381"/>
      <c r="G139" s="381"/>
      <c r="H139" s="381"/>
    </row>
    <row r="140" spans="2:8" ht="15">
      <c r="B140" s="381"/>
      <c r="C140" s="381"/>
      <c r="D140" s="381"/>
      <c r="E140" s="381"/>
      <c r="F140" s="381"/>
      <c r="G140" s="381"/>
      <c r="H140" s="381"/>
    </row>
    <row r="141" spans="2:8" ht="15">
      <c r="B141" s="381"/>
      <c r="C141" s="381"/>
      <c r="D141" s="381"/>
      <c r="E141" s="381"/>
      <c r="F141" s="381"/>
      <c r="G141" s="381"/>
      <c r="H141" s="381"/>
    </row>
    <row r="142" spans="2:8" ht="15">
      <c r="B142" s="381"/>
      <c r="C142" s="381"/>
      <c r="D142" s="381"/>
      <c r="E142" s="381"/>
      <c r="F142" s="381"/>
      <c r="G142" s="381"/>
      <c r="H142" s="381"/>
    </row>
    <row r="143" spans="2:8" ht="15">
      <c r="B143" s="381"/>
      <c r="C143" s="381"/>
      <c r="D143" s="381"/>
      <c r="E143" s="381"/>
      <c r="F143" s="381"/>
      <c r="G143" s="381"/>
      <c r="H143" s="381"/>
    </row>
    <row r="144" spans="2:8" ht="15">
      <c r="B144" s="381"/>
      <c r="C144" s="381"/>
      <c r="D144" s="381"/>
      <c r="E144" s="381"/>
      <c r="F144" s="381"/>
      <c r="G144" s="381"/>
      <c r="H144" s="381"/>
    </row>
    <row r="145" spans="2:8" ht="15">
      <c r="B145" s="381"/>
      <c r="C145" s="381"/>
      <c r="D145" s="381"/>
      <c r="E145" s="381"/>
      <c r="F145" s="381"/>
      <c r="G145" s="381"/>
      <c r="H145" s="381"/>
    </row>
    <row r="146" spans="2:8" ht="15">
      <c r="B146" s="381"/>
      <c r="C146" s="381"/>
      <c r="D146" s="381"/>
      <c r="E146" s="381"/>
      <c r="F146" s="381"/>
      <c r="G146" s="381"/>
      <c r="H146" s="381"/>
    </row>
    <row r="147" spans="2:8" ht="15">
      <c r="B147" s="381"/>
      <c r="C147" s="381"/>
      <c r="D147" s="381"/>
      <c r="E147" s="381"/>
      <c r="F147" s="381"/>
      <c r="G147" s="381"/>
      <c r="H147" s="381"/>
    </row>
    <row r="148" spans="2:8" ht="15">
      <c r="B148" s="381"/>
      <c r="C148" s="381"/>
      <c r="D148" s="381"/>
      <c r="E148" s="381"/>
      <c r="F148" s="381"/>
      <c r="G148" s="381"/>
      <c r="H148" s="381"/>
    </row>
    <row r="149" spans="2:8" ht="15">
      <c r="B149" s="381"/>
      <c r="C149" s="381"/>
      <c r="D149" s="381"/>
      <c r="E149" s="381"/>
      <c r="F149" s="381"/>
      <c r="G149" s="381"/>
      <c r="H149" s="381"/>
    </row>
    <row r="150" spans="2:8" ht="15">
      <c r="B150" s="381"/>
      <c r="C150" s="381"/>
      <c r="D150" s="381"/>
      <c r="E150" s="381"/>
      <c r="F150" s="381"/>
      <c r="G150" s="381"/>
      <c r="H150" s="381"/>
    </row>
    <row r="151" spans="2:8" ht="15">
      <c r="B151" s="381"/>
      <c r="C151" s="381"/>
      <c r="D151" s="381"/>
      <c r="E151" s="381"/>
      <c r="F151" s="381"/>
      <c r="G151" s="381"/>
      <c r="H151" s="381"/>
    </row>
    <row r="152" spans="2:8" ht="15">
      <c r="B152" s="381"/>
      <c r="C152" s="381"/>
      <c r="D152" s="381"/>
      <c r="E152" s="381"/>
      <c r="F152" s="381"/>
      <c r="G152" s="381"/>
      <c r="H152" s="381"/>
    </row>
    <row r="153" spans="2:8" ht="15">
      <c r="B153" s="381"/>
      <c r="C153" s="381"/>
      <c r="D153" s="381"/>
      <c r="E153" s="381"/>
      <c r="F153" s="381"/>
      <c r="G153" s="381"/>
      <c r="H153" s="381"/>
    </row>
    <row r="154" spans="2:8" ht="15">
      <c r="B154" s="381"/>
      <c r="C154" s="381"/>
      <c r="D154" s="381"/>
      <c r="E154" s="381"/>
      <c r="F154" s="381"/>
      <c r="G154" s="381"/>
      <c r="H154" s="381"/>
    </row>
    <row r="155" spans="2:8" ht="15">
      <c r="B155" s="381"/>
      <c r="C155" s="381"/>
      <c r="D155" s="381"/>
      <c r="E155" s="381"/>
      <c r="F155" s="381"/>
      <c r="G155" s="381"/>
      <c r="H155" s="381"/>
    </row>
    <row r="156" spans="2:8" ht="15">
      <c r="B156" s="381"/>
      <c r="C156" s="381"/>
      <c r="D156" s="381"/>
      <c r="E156" s="381"/>
      <c r="F156" s="381"/>
      <c r="G156" s="381"/>
      <c r="H156" s="381"/>
    </row>
    <row r="157" spans="2:8" ht="15">
      <c r="B157" s="381"/>
      <c r="C157" s="381"/>
      <c r="D157" s="381"/>
      <c r="E157" s="381"/>
      <c r="F157" s="381"/>
      <c r="G157" s="381"/>
      <c r="H157" s="381"/>
    </row>
    <row r="158" spans="2:8" ht="15">
      <c r="B158" s="381"/>
      <c r="C158" s="381"/>
      <c r="D158" s="381"/>
      <c r="E158" s="381"/>
      <c r="F158" s="381"/>
      <c r="G158" s="381"/>
      <c r="H158" s="381"/>
    </row>
    <row r="159" spans="2:8" ht="15">
      <c r="B159" s="381"/>
      <c r="C159" s="381"/>
      <c r="D159" s="381"/>
      <c r="E159" s="381"/>
      <c r="F159" s="381"/>
      <c r="G159" s="381"/>
      <c r="H159" s="381"/>
    </row>
    <row r="160" spans="2:8" ht="15">
      <c r="B160" s="381"/>
      <c r="C160" s="381"/>
      <c r="D160" s="381"/>
      <c r="E160" s="381"/>
      <c r="F160" s="381"/>
      <c r="G160" s="381"/>
      <c r="H160" s="381"/>
    </row>
    <row r="161" spans="2:8" ht="15">
      <c r="B161" s="381"/>
      <c r="C161" s="381"/>
      <c r="D161" s="381"/>
      <c r="E161" s="381"/>
      <c r="F161" s="381"/>
      <c r="G161" s="381"/>
      <c r="H161" s="381"/>
    </row>
    <row r="162" spans="2:8" ht="15">
      <c r="B162" s="381"/>
      <c r="C162" s="381"/>
      <c r="D162" s="381"/>
      <c r="E162" s="381"/>
      <c r="F162" s="381"/>
      <c r="G162" s="381"/>
      <c r="H162" s="381"/>
    </row>
    <row r="163" spans="2:8" ht="15">
      <c r="B163" s="381"/>
      <c r="C163" s="381"/>
      <c r="D163" s="381"/>
      <c r="E163" s="381"/>
      <c r="F163" s="381"/>
      <c r="G163" s="381"/>
      <c r="H163" s="381"/>
    </row>
    <row r="164" spans="2:8" ht="15">
      <c r="B164" s="381"/>
      <c r="C164" s="381"/>
      <c r="D164" s="381"/>
      <c r="E164" s="381"/>
      <c r="F164" s="381"/>
      <c r="G164" s="381"/>
      <c r="H164" s="381"/>
    </row>
    <row r="165" spans="2:8" ht="15">
      <c r="B165" s="381"/>
      <c r="C165" s="381"/>
      <c r="D165" s="381"/>
      <c r="E165" s="381"/>
      <c r="F165" s="381"/>
      <c r="G165" s="381"/>
      <c r="H165" s="381"/>
    </row>
    <row r="166" spans="2:8" ht="15">
      <c r="B166" s="381"/>
      <c r="C166" s="381"/>
      <c r="D166" s="381"/>
      <c r="E166" s="381"/>
      <c r="F166" s="381"/>
      <c r="G166" s="381"/>
      <c r="H166" s="381"/>
    </row>
    <row r="167" spans="2:8" ht="15">
      <c r="B167" s="381"/>
      <c r="C167" s="381"/>
      <c r="D167" s="381"/>
      <c r="E167" s="381"/>
      <c r="F167" s="381"/>
      <c r="G167" s="381"/>
      <c r="H167" s="381"/>
    </row>
    <row r="168" spans="2:8" ht="15">
      <c r="B168" s="381"/>
      <c r="C168" s="381"/>
      <c r="D168" s="381"/>
      <c r="E168" s="381"/>
      <c r="F168" s="381"/>
      <c r="G168" s="381"/>
      <c r="H168" s="381"/>
    </row>
    <row r="169" spans="2:8" ht="15">
      <c r="B169" s="381"/>
      <c r="C169" s="381"/>
      <c r="D169" s="381"/>
      <c r="E169" s="381"/>
      <c r="F169" s="381"/>
      <c r="G169" s="381"/>
      <c r="H169" s="381"/>
    </row>
    <row r="170" spans="2:8" ht="15">
      <c r="B170" s="381"/>
      <c r="C170" s="381"/>
      <c r="D170" s="381"/>
      <c r="E170" s="381"/>
      <c r="F170" s="381"/>
      <c r="G170" s="381"/>
      <c r="H170" s="381"/>
    </row>
    <row r="171" spans="2:8" ht="15">
      <c r="B171" s="381"/>
      <c r="C171" s="381"/>
      <c r="D171" s="381"/>
      <c r="E171" s="381"/>
      <c r="F171" s="381"/>
      <c r="G171" s="381"/>
      <c r="H171" s="381"/>
    </row>
    <row r="172" spans="2:8" ht="15">
      <c r="B172" s="381"/>
      <c r="C172" s="381"/>
      <c r="D172" s="381"/>
      <c r="E172" s="381"/>
      <c r="F172" s="381"/>
      <c r="G172" s="381"/>
      <c r="H172" s="381"/>
    </row>
    <row r="173" spans="2:8" ht="15">
      <c r="B173" s="381"/>
      <c r="C173" s="381"/>
      <c r="D173" s="381"/>
      <c r="E173" s="381"/>
      <c r="F173" s="381"/>
      <c r="G173" s="381"/>
      <c r="H173" s="381"/>
    </row>
    <row r="174" spans="2:8" ht="15">
      <c r="B174" s="381"/>
      <c r="C174" s="381"/>
      <c r="D174" s="381"/>
      <c r="E174" s="381"/>
      <c r="F174" s="381"/>
      <c r="G174" s="381"/>
      <c r="H174" s="381"/>
    </row>
    <row r="175" spans="2:8" ht="15">
      <c r="B175" s="381"/>
      <c r="C175" s="381"/>
      <c r="D175" s="381"/>
      <c r="E175" s="381"/>
      <c r="F175" s="381"/>
      <c r="G175" s="381"/>
      <c r="H175" s="381"/>
    </row>
    <row r="176" spans="2:8" ht="15">
      <c r="B176" s="381"/>
      <c r="C176" s="381"/>
      <c r="D176" s="381"/>
      <c r="E176" s="381"/>
      <c r="F176" s="381"/>
      <c r="G176" s="381"/>
      <c r="H176" s="381"/>
    </row>
    <row r="177" spans="2:8" ht="15">
      <c r="B177" s="381"/>
      <c r="C177" s="381"/>
      <c r="D177" s="381"/>
      <c r="E177" s="381"/>
      <c r="F177" s="381"/>
      <c r="G177" s="381"/>
      <c r="H177" s="381"/>
    </row>
    <row r="178" spans="2:8" ht="15">
      <c r="B178" s="381"/>
      <c r="C178" s="381"/>
      <c r="D178" s="381"/>
      <c r="E178" s="381"/>
      <c r="F178" s="381"/>
      <c r="G178" s="381"/>
      <c r="H178" s="381"/>
    </row>
    <row r="179" spans="2:8" ht="15">
      <c r="B179" s="381"/>
      <c r="C179" s="381"/>
      <c r="D179" s="381"/>
      <c r="E179" s="381"/>
      <c r="F179" s="381"/>
      <c r="G179" s="381"/>
      <c r="H179" s="381"/>
    </row>
    <row r="180" spans="2:8" ht="15">
      <c r="B180" s="381"/>
      <c r="C180" s="381"/>
      <c r="D180" s="381"/>
      <c r="E180" s="381"/>
      <c r="F180" s="381"/>
      <c r="G180" s="381"/>
      <c r="H180" s="381"/>
    </row>
    <row r="181" spans="2:8" ht="15">
      <c r="B181" s="381"/>
      <c r="C181" s="381"/>
      <c r="D181" s="381"/>
      <c r="E181" s="381"/>
      <c r="F181" s="381"/>
      <c r="G181" s="381"/>
      <c r="H181" s="381"/>
    </row>
    <row r="182" spans="2:8" ht="15">
      <c r="B182" s="381"/>
      <c r="C182" s="381"/>
      <c r="D182" s="381"/>
      <c r="E182" s="381"/>
      <c r="F182" s="381"/>
      <c r="G182" s="381"/>
      <c r="H182" s="381"/>
    </row>
    <row r="183" spans="2:8" ht="15">
      <c r="B183" s="381"/>
      <c r="C183" s="381"/>
      <c r="D183" s="381"/>
      <c r="E183" s="381"/>
      <c r="F183" s="381"/>
      <c r="G183" s="381"/>
      <c r="H183" s="381"/>
    </row>
    <row r="184" spans="2:8" ht="15">
      <c r="B184" s="381"/>
      <c r="C184" s="381"/>
      <c r="D184" s="381"/>
      <c r="E184" s="381"/>
      <c r="F184" s="381"/>
      <c r="G184" s="381"/>
      <c r="H184" s="381"/>
    </row>
    <row r="185" spans="2:8" ht="15">
      <c r="B185" s="381"/>
      <c r="C185" s="381"/>
      <c r="D185" s="381"/>
      <c r="E185" s="381"/>
      <c r="F185" s="381"/>
      <c r="G185" s="381"/>
      <c r="H185" s="381"/>
    </row>
    <row r="186" spans="2:8" ht="15">
      <c r="B186" s="381"/>
      <c r="C186" s="381"/>
      <c r="D186" s="381"/>
      <c r="E186" s="381"/>
      <c r="F186" s="381"/>
      <c r="G186" s="381"/>
      <c r="H186" s="381"/>
    </row>
    <row r="187" spans="2:8" ht="15">
      <c r="B187" s="381"/>
      <c r="C187" s="381"/>
      <c r="D187" s="381"/>
      <c r="E187" s="381"/>
      <c r="F187" s="381"/>
      <c r="G187" s="381"/>
      <c r="H187" s="381"/>
    </row>
    <row r="188" spans="2:8" ht="15">
      <c r="B188" s="381"/>
      <c r="C188" s="381"/>
      <c r="D188" s="381"/>
      <c r="E188" s="381"/>
      <c r="F188" s="381"/>
      <c r="G188" s="381"/>
      <c r="H188" s="381"/>
    </row>
    <row r="189" spans="2:8" ht="15">
      <c r="B189" s="381"/>
      <c r="C189" s="381"/>
      <c r="D189" s="381"/>
      <c r="E189" s="381"/>
      <c r="F189" s="381"/>
      <c r="G189" s="381"/>
      <c r="H189" s="381"/>
    </row>
    <row r="190" spans="2:8" ht="15">
      <c r="B190" s="381"/>
      <c r="C190" s="381"/>
      <c r="D190" s="381"/>
      <c r="E190" s="381"/>
      <c r="F190" s="381"/>
      <c r="G190" s="381"/>
      <c r="H190" s="381"/>
    </row>
    <row r="191" spans="2:8" ht="15">
      <c r="B191" s="381"/>
      <c r="C191" s="381"/>
      <c r="D191" s="381"/>
      <c r="E191" s="381"/>
      <c r="F191" s="381"/>
      <c r="G191" s="381"/>
      <c r="H191" s="381"/>
    </row>
    <row r="192" spans="2:8" ht="15">
      <c r="B192" s="381"/>
      <c r="C192" s="381"/>
      <c r="D192" s="381"/>
      <c r="E192" s="381"/>
      <c r="F192" s="381"/>
      <c r="G192" s="381"/>
      <c r="H192" s="381"/>
    </row>
    <row r="193" spans="2:8" ht="15">
      <c r="B193" s="381"/>
      <c r="C193" s="381"/>
      <c r="D193" s="381"/>
      <c r="E193" s="381"/>
      <c r="F193" s="381"/>
      <c r="G193" s="381"/>
      <c r="H193" s="381"/>
    </row>
    <row r="194" spans="2:8" ht="15">
      <c r="B194" s="381"/>
      <c r="C194" s="381"/>
      <c r="D194" s="381"/>
      <c r="E194" s="381"/>
      <c r="F194" s="381"/>
      <c r="G194" s="381"/>
      <c r="H194" s="381"/>
    </row>
    <row r="195" spans="2:8" ht="15">
      <c r="B195" s="381"/>
      <c r="C195" s="381"/>
      <c r="D195" s="381"/>
      <c r="E195" s="381"/>
      <c r="F195" s="381"/>
      <c r="G195" s="381"/>
      <c r="H195" s="381"/>
    </row>
    <row r="196" spans="2:8" ht="15">
      <c r="B196" s="381"/>
      <c r="C196" s="381"/>
      <c r="D196" s="381"/>
      <c r="E196" s="381"/>
      <c r="F196" s="381"/>
      <c r="G196" s="381"/>
      <c r="H196" s="381"/>
    </row>
    <row r="197" spans="2:8" ht="15">
      <c r="B197" s="381"/>
      <c r="C197" s="381"/>
      <c r="D197" s="381"/>
      <c r="E197" s="381"/>
      <c r="F197" s="381"/>
      <c r="G197" s="381"/>
      <c r="H197" s="381"/>
    </row>
    <row r="198" spans="2:8" ht="15">
      <c r="B198" s="381"/>
      <c r="C198" s="381"/>
      <c r="D198" s="381"/>
      <c r="E198" s="381"/>
      <c r="F198" s="381"/>
      <c r="G198" s="381"/>
      <c r="H198" s="381"/>
    </row>
    <row r="199" spans="2:8" ht="15">
      <c r="B199" s="381"/>
      <c r="C199" s="381"/>
      <c r="D199" s="381"/>
      <c r="E199" s="381"/>
      <c r="F199" s="381"/>
      <c r="G199" s="381"/>
      <c r="H199" s="381"/>
    </row>
    <row r="200" spans="2:8" ht="15">
      <c r="B200" s="381"/>
      <c r="C200" s="381"/>
      <c r="D200" s="381"/>
      <c r="E200" s="381"/>
      <c r="F200" s="381"/>
      <c r="G200" s="381"/>
      <c r="H200" s="381"/>
    </row>
    <row r="201" spans="2:8" ht="15">
      <c r="B201" s="381"/>
      <c r="C201" s="381"/>
      <c r="D201" s="381"/>
      <c r="E201" s="381"/>
      <c r="F201" s="381"/>
      <c r="G201" s="381"/>
      <c r="H201" s="381"/>
    </row>
    <row r="202" spans="2:8" ht="15">
      <c r="B202" s="381"/>
      <c r="C202" s="381"/>
      <c r="D202" s="381"/>
      <c r="E202" s="381"/>
      <c r="F202" s="381"/>
      <c r="G202" s="381"/>
      <c r="H202" s="381"/>
    </row>
    <row r="203" spans="2:8" ht="15">
      <c r="B203" s="381"/>
      <c r="C203" s="381"/>
      <c r="D203" s="381"/>
      <c r="E203" s="381"/>
      <c r="F203" s="381"/>
      <c r="G203" s="381"/>
      <c r="H203" s="381"/>
    </row>
    <row r="204" spans="2:8" ht="15">
      <c r="B204" s="381"/>
      <c r="C204" s="381"/>
      <c r="D204" s="381"/>
      <c r="E204" s="381"/>
      <c r="F204" s="381"/>
      <c r="G204" s="381"/>
      <c r="H204" s="381"/>
    </row>
    <row r="205" spans="2:8" ht="15">
      <c r="B205" s="381"/>
      <c r="C205" s="381"/>
      <c r="D205" s="381"/>
      <c r="E205" s="381"/>
      <c r="F205" s="381"/>
      <c r="G205" s="381"/>
      <c r="H205" s="381"/>
    </row>
    <row r="206" spans="2:8" ht="15">
      <c r="B206" s="381"/>
      <c r="C206" s="381"/>
      <c r="D206" s="381"/>
      <c r="E206" s="381"/>
      <c r="F206" s="381"/>
      <c r="G206" s="381"/>
      <c r="H206" s="381"/>
    </row>
    <row r="207" spans="2:8" ht="15">
      <c r="B207" s="381"/>
      <c r="C207" s="381"/>
      <c r="D207" s="381"/>
      <c r="E207" s="381"/>
      <c r="F207" s="381"/>
      <c r="G207" s="381"/>
      <c r="H207" s="381"/>
    </row>
    <row r="208" spans="2:8" ht="15">
      <c r="B208" s="381"/>
      <c r="C208" s="381"/>
      <c r="D208" s="381"/>
      <c r="E208" s="381"/>
      <c r="F208" s="381"/>
      <c r="G208" s="381"/>
      <c r="H208" s="381"/>
    </row>
    <row r="209" spans="2:8" ht="15">
      <c r="B209" s="381"/>
      <c r="C209" s="381"/>
      <c r="D209" s="381"/>
      <c r="E209" s="381"/>
      <c r="F209" s="381"/>
      <c r="G209" s="381"/>
      <c r="H209" s="381"/>
    </row>
    <row r="210" spans="2:8" ht="15">
      <c r="B210" s="381"/>
      <c r="C210" s="381"/>
      <c r="D210" s="381"/>
      <c r="E210" s="381"/>
      <c r="F210" s="381"/>
      <c r="G210" s="381"/>
      <c r="H210" s="381"/>
    </row>
    <row r="211" spans="2:8" ht="15">
      <c r="B211" s="381"/>
      <c r="C211" s="381"/>
      <c r="D211" s="381"/>
      <c r="E211" s="381"/>
      <c r="F211" s="381"/>
      <c r="G211" s="381"/>
      <c r="H211" s="381"/>
    </row>
    <row r="212" spans="2:8" ht="15">
      <c r="B212" s="381"/>
      <c r="C212" s="381"/>
      <c r="D212" s="381"/>
      <c r="E212" s="381"/>
      <c r="F212" s="381"/>
      <c r="G212" s="381"/>
      <c r="H212" s="381"/>
    </row>
    <row r="213" spans="2:8" ht="15">
      <c r="B213" s="381"/>
      <c r="C213" s="381"/>
      <c r="D213" s="381"/>
      <c r="E213" s="381"/>
      <c r="F213" s="381"/>
      <c r="G213" s="381"/>
      <c r="H213" s="381"/>
    </row>
    <row r="214" spans="2:8" ht="15">
      <c r="B214" s="381"/>
      <c r="C214" s="381"/>
      <c r="D214" s="381"/>
      <c r="E214" s="381"/>
      <c r="F214" s="381"/>
      <c r="G214" s="381"/>
      <c r="H214" s="381"/>
    </row>
    <row r="215" spans="2:8" ht="15">
      <c r="B215" s="381"/>
      <c r="C215" s="381"/>
      <c r="D215" s="381"/>
      <c r="E215" s="381"/>
      <c r="F215" s="381"/>
      <c r="G215" s="381"/>
      <c r="H215" s="381"/>
    </row>
    <row r="216" spans="2:8" ht="15">
      <c r="B216" s="381"/>
      <c r="C216" s="381"/>
      <c r="D216" s="381"/>
      <c r="E216" s="381"/>
      <c r="F216" s="381"/>
      <c r="G216" s="381"/>
      <c r="H216" s="381"/>
    </row>
    <row r="217" spans="2:8" ht="15">
      <c r="B217" s="381"/>
      <c r="C217" s="381"/>
      <c r="D217" s="381"/>
      <c r="E217" s="381"/>
      <c r="F217" s="381"/>
      <c r="G217" s="381"/>
      <c r="H217" s="381"/>
    </row>
    <row r="218" spans="2:8" ht="15">
      <c r="B218" s="381"/>
      <c r="C218" s="381"/>
      <c r="D218" s="381"/>
      <c r="E218" s="381"/>
      <c r="F218" s="381"/>
      <c r="G218" s="381"/>
      <c r="H218" s="381"/>
    </row>
    <row r="219" spans="2:8" ht="15">
      <c r="B219" s="381"/>
      <c r="C219" s="381"/>
      <c r="D219" s="381"/>
      <c r="E219" s="381"/>
      <c r="F219" s="381"/>
      <c r="G219" s="381"/>
      <c r="H219" s="381"/>
    </row>
    <row r="220" spans="2:8" ht="15">
      <c r="B220" s="381"/>
      <c r="C220" s="381"/>
      <c r="D220" s="381"/>
      <c r="E220" s="381"/>
      <c r="F220" s="381"/>
      <c r="G220" s="381"/>
      <c r="H220" s="381"/>
    </row>
    <row r="221" spans="2:8" ht="15">
      <c r="B221" s="381"/>
      <c r="C221" s="381"/>
      <c r="D221" s="381"/>
      <c r="E221" s="381"/>
      <c r="F221" s="381"/>
      <c r="G221" s="381"/>
      <c r="H221" s="381"/>
    </row>
    <row r="222" spans="2:8" ht="15">
      <c r="B222" s="381"/>
      <c r="C222" s="381"/>
      <c r="D222" s="381"/>
      <c r="E222" s="381"/>
      <c r="F222" s="381"/>
      <c r="G222" s="381"/>
      <c r="H222" s="381"/>
    </row>
    <row r="223" spans="2:8" ht="15">
      <c r="B223" s="381"/>
      <c r="C223" s="381"/>
      <c r="D223" s="381"/>
      <c r="E223" s="381"/>
      <c r="F223" s="381"/>
      <c r="G223" s="381"/>
      <c r="H223" s="381"/>
    </row>
    <row r="224" spans="2:8" ht="15">
      <c r="B224" s="381"/>
      <c r="C224" s="381"/>
      <c r="D224" s="381"/>
      <c r="E224" s="381"/>
      <c r="F224" s="381"/>
      <c r="G224" s="381"/>
      <c r="H224" s="381"/>
    </row>
    <row r="225" spans="2:8" ht="15">
      <c r="B225" s="381"/>
      <c r="C225" s="381"/>
      <c r="D225" s="381"/>
      <c r="E225" s="381"/>
      <c r="F225" s="381"/>
      <c r="G225" s="381"/>
      <c r="H225" s="381"/>
    </row>
    <row r="226" spans="2:8" ht="15">
      <c r="B226" s="381"/>
      <c r="C226" s="381"/>
      <c r="D226" s="381"/>
      <c r="E226" s="381"/>
      <c r="F226" s="381"/>
      <c r="G226" s="381"/>
      <c r="H226" s="381"/>
    </row>
    <row r="227" spans="2:8" ht="15">
      <c r="B227" s="381"/>
      <c r="C227" s="381"/>
      <c r="D227" s="381"/>
      <c r="E227" s="381"/>
      <c r="F227" s="381"/>
      <c r="G227" s="381"/>
      <c r="H227" s="381"/>
    </row>
    <row r="228" spans="2:8" ht="15">
      <c r="B228" s="381"/>
      <c r="C228" s="381"/>
      <c r="D228" s="381"/>
      <c r="E228" s="381"/>
      <c r="F228" s="381"/>
      <c r="G228" s="381"/>
      <c r="H228" s="381"/>
    </row>
    <row r="229" spans="2:8" ht="15">
      <c r="B229" s="381"/>
      <c r="C229" s="381"/>
      <c r="D229" s="381"/>
      <c r="E229" s="381"/>
      <c r="F229" s="381"/>
      <c r="G229" s="381"/>
      <c r="H229" s="381"/>
    </row>
    <row r="230" spans="2:8" ht="15">
      <c r="B230" s="381"/>
      <c r="C230" s="381"/>
      <c r="D230" s="381"/>
      <c r="E230" s="381"/>
      <c r="F230" s="381"/>
      <c r="G230" s="381"/>
      <c r="H230" s="381"/>
    </row>
    <row r="231" spans="2:8" ht="15">
      <c r="B231" s="381"/>
      <c r="C231" s="381"/>
      <c r="D231" s="381"/>
      <c r="E231" s="381"/>
      <c r="F231" s="381"/>
      <c r="G231" s="381"/>
      <c r="H231" s="381"/>
    </row>
    <row r="232" spans="2:8" ht="15">
      <c r="B232" s="381"/>
      <c r="C232" s="381"/>
      <c r="D232" s="381"/>
      <c r="E232" s="381"/>
      <c r="F232" s="381"/>
      <c r="G232" s="381"/>
      <c r="H232" s="381"/>
    </row>
    <row r="233" spans="2:8" ht="15">
      <c r="B233" s="381"/>
      <c r="C233" s="381"/>
      <c r="D233" s="381"/>
      <c r="E233" s="381"/>
      <c r="F233" s="381"/>
      <c r="G233" s="381"/>
      <c r="H233" s="381"/>
    </row>
    <row r="234" spans="2:8" ht="15">
      <c r="B234" s="381"/>
      <c r="C234" s="381"/>
      <c r="D234" s="381"/>
      <c r="E234" s="381"/>
      <c r="F234" s="381"/>
      <c r="G234" s="381"/>
      <c r="H234" s="381"/>
    </row>
    <row r="235" spans="2:8" ht="15">
      <c r="B235" s="381"/>
      <c r="C235" s="381"/>
      <c r="D235" s="381"/>
      <c r="E235" s="381"/>
      <c r="F235" s="381"/>
      <c r="G235" s="381"/>
      <c r="H235" s="381"/>
    </row>
    <row r="236" spans="2:8" ht="15">
      <c r="B236" s="381"/>
      <c r="C236" s="381"/>
      <c r="D236" s="381"/>
      <c r="E236" s="381"/>
      <c r="F236" s="381"/>
      <c r="G236" s="381"/>
      <c r="H236" s="381"/>
    </row>
    <row r="237" spans="2:8" ht="15">
      <c r="B237" s="381"/>
      <c r="C237" s="381"/>
      <c r="D237" s="381"/>
      <c r="E237" s="381"/>
      <c r="F237" s="381"/>
      <c r="G237" s="381"/>
      <c r="H237" s="381"/>
    </row>
    <row r="238" spans="2:8" ht="15">
      <c r="B238" s="381"/>
      <c r="C238" s="381"/>
      <c r="D238" s="381"/>
      <c r="E238" s="381"/>
      <c r="F238" s="381"/>
      <c r="G238" s="381"/>
      <c r="H238" s="381"/>
    </row>
    <row r="239" spans="2:8" ht="15">
      <c r="B239" s="381"/>
      <c r="C239" s="381"/>
      <c r="D239" s="381"/>
      <c r="E239" s="381"/>
      <c r="F239" s="381"/>
      <c r="G239" s="381"/>
      <c r="H239" s="381"/>
    </row>
    <row r="240" spans="2:8" ht="15">
      <c r="B240" s="381"/>
      <c r="C240" s="381"/>
      <c r="D240" s="381"/>
      <c r="E240" s="381"/>
      <c r="F240" s="381"/>
      <c r="G240" s="381"/>
      <c r="H240" s="381"/>
    </row>
    <row r="241" spans="2:8" ht="15">
      <c r="B241" s="381"/>
      <c r="C241" s="381"/>
      <c r="D241" s="381"/>
      <c r="E241" s="381"/>
      <c r="F241" s="381"/>
      <c r="G241" s="381"/>
      <c r="H241" s="381"/>
    </row>
    <row r="242" spans="2:8" ht="15">
      <c r="B242" s="381"/>
      <c r="C242" s="381"/>
      <c r="D242" s="381"/>
      <c r="E242" s="381"/>
      <c r="F242" s="381"/>
      <c r="G242" s="381"/>
      <c r="H242" s="381"/>
    </row>
    <row r="243" spans="2:8" ht="15">
      <c r="B243" s="381"/>
      <c r="C243" s="381"/>
      <c r="D243" s="381"/>
      <c r="E243" s="381"/>
      <c r="F243" s="381"/>
      <c r="G243" s="381"/>
      <c r="H243" s="381"/>
    </row>
    <row r="244" spans="2:8" ht="15">
      <c r="B244" s="381"/>
      <c r="C244" s="381"/>
      <c r="D244" s="381"/>
      <c r="E244" s="381"/>
      <c r="F244" s="381"/>
      <c r="G244" s="381"/>
      <c r="H244" s="381"/>
    </row>
    <row r="245" spans="2:8" ht="15">
      <c r="B245" s="381"/>
      <c r="C245" s="381"/>
      <c r="D245" s="381"/>
      <c r="E245" s="381"/>
      <c r="F245" s="381"/>
      <c r="G245" s="381"/>
      <c r="H245" s="381"/>
    </row>
    <row r="246" spans="2:8" ht="15">
      <c r="B246" s="381"/>
      <c r="C246" s="381"/>
      <c r="D246" s="381"/>
      <c r="E246" s="381"/>
      <c r="F246" s="381"/>
      <c r="G246" s="381"/>
      <c r="H246" s="381"/>
    </row>
    <row r="247" spans="2:8" ht="15">
      <c r="B247" s="381"/>
      <c r="C247" s="381"/>
      <c r="D247" s="381"/>
      <c r="E247" s="381"/>
      <c r="F247" s="381"/>
      <c r="G247" s="381"/>
      <c r="H247" s="381"/>
    </row>
    <row r="248" spans="2:8" ht="15">
      <c r="B248" s="381"/>
      <c r="C248" s="381"/>
      <c r="D248" s="381"/>
      <c r="E248" s="381"/>
      <c r="F248" s="381"/>
      <c r="G248" s="381"/>
      <c r="H248" s="381"/>
    </row>
    <row r="249" spans="2:8" ht="15">
      <c r="B249" s="381"/>
      <c r="C249" s="381"/>
      <c r="D249" s="381"/>
      <c r="E249" s="381"/>
      <c r="F249" s="381"/>
      <c r="G249" s="381"/>
      <c r="H249" s="381"/>
    </row>
    <row r="250" spans="2:8" ht="15">
      <c r="B250" s="381"/>
      <c r="C250" s="381"/>
      <c r="D250" s="381"/>
      <c r="E250" s="381"/>
      <c r="F250" s="381"/>
      <c r="G250" s="381"/>
      <c r="H250" s="381"/>
    </row>
    <row r="251" spans="2:8" ht="15">
      <c r="B251" s="381"/>
      <c r="C251" s="381"/>
      <c r="D251" s="381"/>
      <c r="E251" s="381"/>
      <c r="F251" s="381"/>
      <c r="G251" s="381"/>
      <c r="H251" s="381"/>
    </row>
    <row r="252" spans="2:8" ht="15">
      <c r="B252" s="381"/>
      <c r="C252" s="381"/>
      <c r="D252" s="381"/>
      <c r="E252" s="381"/>
      <c r="F252" s="381"/>
      <c r="G252" s="381"/>
      <c r="H252" s="381"/>
    </row>
    <row r="253" spans="2:8" ht="15">
      <c r="B253" s="381"/>
      <c r="C253" s="381"/>
      <c r="D253" s="381"/>
      <c r="E253" s="381"/>
      <c r="F253" s="381"/>
      <c r="G253" s="381"/>
      <c r="H253" s="381"/>
    </row>
    <row r="254" spans="2:8" ht="15">
      <c r="B254" s="381"/>
      <c r="C254" s="381"/>
      <c r="D254" s="381"/>
      <c r="E254" s="381"/>
      <c r="F254" s="381"/>
      <c r="G254" s="381"/>
      <c r="H254" s="381"/>
    </row>
    <row r="255" spans="2:8" ht="15">
      <c r="B255" s="381"/>
      <c r="C255" s="381"/>
      <c r="D255" s="381"/>
      <c r="E255" s="381"/>
      <c r="F255" s="381"/>
      <c r="G255" s="381"/>
      <c r="H255" s="381"/>
    </row>
    <row r="256" spans="2:8" ht="15">
      <c r="B256" s="381"/>
      <c r="C256" s="381"/>
      <c r="D256" s="381"/>
      <c r="E256" s="381"/>
      <c r="F256" s="381"/>
      <c r="G256" s="381"/>
      <c r="H256" s="381"/>
    </row>
    <row r="257" spans="2:8" ht="15">
      <c r="B257" s="381"/>
      <c r="C257" s="381"/>
      <c r="D257" s="381"/>
      <c r="E257" s="381"/>
      <c r="F257" s="381"/>
      <c r="G257" s="381"/>
      <c r="H257" s="381"/>
    </row>
    <row r="258" spans="2:8" ht="15">
      <c r="B258" s="381"/>
      <c r="C258" s="381"/>
      <c r="D258" s="381"/>
      <c r="E258" s="381"/>
      <c r="F258" s="381"/>
      <c r="G258" s="381"/>
      <c r="H258" s="381"/>
    </row>
    <row r="259" spans="2:8" ht="15">
      <c r="B259" s="381"/>
      <c r="C259" s="381"/>
      <c r="D259" s="381"/>
      <c r="E259" s="381"/>
      <c r="F259" s="381"/>
      <c r="G259" s="381"/>
      <c r="H259" s="381"/>
    </row>
    <row r="260" spans="2:8" ht="15">
      <c r="B260" s="381"/>
      <c r="C260" s="381"/>
      <c r="D260" s="381"/>
      <c r="E260" s="381"/>
      <c r="F260" s="381"/>
      <c r="G260" s="381"/>
      <c r="H260" s="381"/>
    </row>
    <row r="261" spans="2:8" ht="15">
      <c r="B261" s="381"/>
      <c r="C261" s="381"/>
      <c r="D261" s="381"/>
      <c r="E261" s="381"/>
      <c r="F261" s="381"/>
      <c r="G261" s="381"/>
      <c r="H261" s="381"/>
    </row>
    <row r="262" spans="2:8" ht="15">
      <c r="B262" s="381"/>
      <c r="C262" s="381"/>
      <c r="D262" s="381"/>
      <c r="E262" s="381"/>
      <c r="F262" s="381"/>
      <c r="G262" s="381"/>
      <c r="H262" s="381"/>
    </row>
    <row r="263" spans="2:8" ht="15">
      <c r="B263" s="381"/>
      <c r="C263" s="381"/>
      <c r="D263" s="381"/>
      <c r="E263" s="381"/>
      <c r="F263" s="381"/>
      <c r="G263" s="381"/>
      <c r="H263" s="381"/>
    </row>
    <row r="264" spans="2:8" ht="15">
      <c r="B264" s="381"/>
      <c r="C264" s="381"/>
      <c r="D264" s="381"/>
      <c r="E264" s="381"/>
      <c r="F264" s="381"/>
      <c r="G264" s="381"/>
      <c r="H264" s="381"/>
    </row>
    <row r="265" spans="2:8" ht="15">
      <c r="B265" s="381"/>
      <c r="C265" s="381"/>
      <c r="D265" s="381"/>
      <c r="E265" s="381"/>
      <c r="F265" s="381"/>
      <c r="G265" s="381"/>
      <c r="H265" s="381"/>
    </row>
    <row r="266" spans="2:8" ht="15">
      <c r="B266" s="381"/>
      <c r="C266" s="381"/>
      <c r="D266" s="381"/>
      <c r="E266" s="381"/>
      <c r="F266" s="381"/>
      <c r="G266" s="381"/>
      <c r="H266" s="381"/>
    </row>
    <row r="267" spans="2:8" ht="15">
      <c r="B267" s="381"/>
      <c r="C267" s="381"/>
      <c r="D267" s="381"/>
      <c r="E267" s="381"/>
      <c r="F267" s="381"/>
      <c r="G267" s="381"/>
      <c r="H267" s="381"/>
    </row>
    <row r="268" spans="2:8" ht="15">
      <c r="B268" s="381"/>
      <c r="C268" s="381"/>
      <c r="D268" s="381"/>
      <c r="E268" s="381"/>
      <c r="F268" s="381"/>
      <c r="G268" s="381"/>
      <c r="H268" s="381"/>
    </row>
    <row r="269" spans="2:8" ht="15">
      <c r="B269" s="381"/>
      <c r="C269" s="381"/>
      <c r="D269" s="381"/>
      <c r="E269" s="381"/>
      <c r="F269" s="381"/>
      <c r="G269" s="381"/>
      <c r="H269" s="381"/>
    </row>
    <row r="270" spans="2:8" ht="15">
      <c r="B270" s="381"/>
      <c r="C270" s="381"/>
      <c r="D270" s="381"/>
      <c r="E270" s="381"/>
      <c r="F270" s="381"/>
      <c r="G270" s="381"/>
      <c r="H270" s="381"/>
    </row>
    <row r="271" spans="2:8" ht="15">
      <c r="B271" s="381"/>
      <c r="C271" s="381"/>
      <c r="D271" s="381"/>
      <c r="E271" s="381"/>
      <c r="F271" s="381"/>
      <c r="G271" s="381"/>
      <c r="H271" s="381"/>
    </row>
    <row r="272" spans="2:8" ht="15">
      <c r="B272" s="381"/>
      <c r="C272" s="381"/>
      <c r="D272" s="381"/>
      <c r="E272" s="381"/>
      <c r="F272" s="381"/>
      <c r="G272" s="381"/>
      <c r="H272" s="381"/>
    </row>
    <row r="273" spans="2:8" ht="15">
      <c r="B273" s="381"/>
      <c r="C273" s="381"/>
      <c r="D273" s="381"/>
      <c r="E273" s="381"/>
      <c r="F273" s="381"/>
      <c r="G273" s="381"/>
      <c r="H273" s="381"/>
    </row>
    <row r="274" spans="2:8" ht="15">
      <c r="B274" s="381"/>
      <c r="C274" s="381"/>
      <c r="D274" s="381"/>
      <c r="E274" s="381"/>
      <c r="F274" s="381"/>
      <c r="G274" s="381"/>
      <c r="H274" s="381"/>
    </row>
    <row r="275" spans="2:8" ht="15">
      <c r="B275" s="381"/>
      <c r="C275" s="381"/>
      <c r="D275" s="381"/>
      <c r="E275" s="381"/>
      <c r="F275" s="381"/>
      <c r="G275" s="381"/>
      <c r="H275" s="381"/>
    </row>
    <row r="276" spans="2:8" ht="15">
      <c r="B276" s="381"/>
      <c r="C276" s="381"/>
      <c r="D276" s="381"/>
      <c r="E276" s="381"/>
      <c r="F276" s="381"/>
      <c r="G276" s="381"/>
      <c r="H276" s="381"/>
    </row>
    <row r="277" spans="2:8" ht="15">
      <c r="B277" s="381"/>
      <c r="C277" s="381"/>
      <c r="D277" s="381"/>
      <c r="E277" s="381"/>
      <c r="F277" s="381"/>
      <c r="G277" s="381"/>
      <c r="H277" s="381"/>
    </row>
    <row r="278" spans="2:8" ht="15">
      <c r="B278" s="381"/>
      <c r="C278" s="381"/>
      <c r="D278" s="381"/>
      <c r="E278" s="381"/>
      <c r="F278" s="381"/>
      <c r="G278" s="381"/>
      <c r="H278" s="381"/>
    </row>
    <row r="279" spans="2:8" ht="15">
      <c r="B279" s="381"/>
      <c r="C279" s="381"/>
      <c r="D279" s="381"/>
      <c r="E279" s="381"/>
      <c r="F279" s="381"/>
      <c r="G279" s="381"/>
      <c r="H279" s="381"/>
    </row>
    <row r="280" spans="2:8" ht="15">
      <c r="B280" s="381"/>
      <c r="C280" s="381"/>
      <c r="D280" s="381"/>
      <c r="E280" s="381"/>
      <c r="F280" s="381"/>
      <c r="G280" s="381"/>
      <c r="H280" s="381"/>
    </row>
    <row r="281" spans="2:8" ht="15">
      <c r="B281" s="381"/>
      <c r="C281" s="381"/>
      <c r="D281" s="381"/>
      <c r="E281" s="381"/>
      <c r="F281" s="381"/>
      <c r="G281" s="381"/>
      <c r="H281" s="381"/>
    </row>
    <row r="282" spans="2:8" ht="15">
      <c r="B282" s="381"/>
      <c r="C282" s="381"/>
      <c r="D282" s="381"/>
      <c r="E282" s="381"/>
      <c r="F282" s="381"/>
      <c r="G282" s="381"/>
      <c r="H282" s="381"/>
    </row>
    <row r="283" spans="2:8" ht="15">
      <c r="B283" s="381"/>
      <c r="C283" s="381"/>
      <c r="D283" s="381"/>
      <c r="E283" s="381"/>
      <c r="F283" s="381"/>
      <c r="G283" s="381"/>
      <c r="H283" s="381"/>
    </row>
    <row r="284" spans="2:8" ht="15">
      <c r="B284" s="381"/>
      <c r="C284" s="381"/>
      <c r="D284" s="381"/>
      <c r="E284" s="381"/>
      <c r="F284" s="381"/>
      <c r="G284" s="381"/>
      <c r="H284" s="381"/>
    </row>
    <row r="285" spans="2:8" ht="15">
      <c r="B285" s="381"/>
      <c r="C285" s="381"/>
      <c r="D285" s="381"/>
      <c r="E285" s="381"/>
      <c r="F285" s="381"/>
      <c r="G285" s="381"/>
      <c r="H285" s="381"/>
    </row>
    <row r="286" spans="2:8" ht="15">
      <c r="B286" s="381"/>
      <c r="C286" s="381"/>
      <c r="D286" s="381"/>
      <c r="E286" s="381"/>
      <c r="F286" s="381"/>
      <c r="G286" s="381"/>
      <c r="H286" s="381"/>
    </row>
    <row r="287" spans="2:8" ht="15">
      <c r="B287" s="381"/>
      <c r="C287" s="381"/>
      <c r="D287" s="381"/>
      <c r="E287" s="381"/>
      <c r="F287" s="381"/>
      <c r="G287" s="381"/>
      <c r="H287" s="381"/>
    </row>
    <row r="288" spans="2:8" ht="15">
      <c r="B288" s="381"/>
      <c r="C288" s="381"/>
      <c r="D288" s="381"/>
      <c r="E288" s="381"/>
      <c r="F288" s="381"/>
      <c r="G288" s="381"/>
      <c r="H288" s="381"/>
    </row>
    <row r="289" spans="2:8" ht="15">
      <c r="B289" s="381"/>
      <c r="C289" s="381"/>
      <c r="D289" s="381"/>
      <c r="E289" s="381"/>
      <c r="F289" s="381"/>
      <c r="G289" s="381"/>
      <c r="H289" s="381"/>
    </row>
    <row r="290" spans="2:8" ht="15">
      <c r="B290" s="381"/>
      <c r="C290" s="381"/>
      <c r="D290" s="381"/>
      <c r="E290" s="381"/>
      <c r="F290" s="381"/>
      <c r="G290" s="381"/>
      <c r="H290" s="381"/>
    </row>
    <row r="291" spans="2:8" ht="15">
      <c r="B291" s="381"/>
      <c r="C291" s="381"/>
      <c r="D291" s="381"/>
      <c r="E291" s="381"/>
      <c r="F291" s="381"/>
      <c r="G291" s="381"/>
      <c r="H291" s="381"/>
    </row>
    <row r="292" spans="2:8" ht="15">
      <c r="B292" s="381"/>
      <c r="C292" s="381"/>
      <c r="D292" s="381"/>
      <c r="E292" s="381"/>
      <c r="F292" s="381"/>
      <c r="G292" s="381"/>
      <c r="H292" s="381"/>
    </row>
    <row r="293" spans="2:8" ht="15">
      <c r="B293" s="381"/>
      <c r="C293" s="381"/>
      <c r="D293" s="381"/>
      <c r="E293" s="381"/>
      <c r="F293" s="381"/>
      <c r="G293" s="381"/>
      <c r="H293" s="381"/>
    </row>
    <row r="294" spans="2:8" ht="15">
      <c r="B294" s="381"/>
      <c r="C294" s="381"/>
      <c r="D294" s="381"/>
      <c r="E294" s="381"/>
      <c r="F294" s="381"/>
      <c r="G294" s="381"/>
      <c r="H294" s="381"/>
    </row>
    <row r="295" spans="2:8" ht="15">
      <c r="B295" s="381"/>
      <c r="C295" s="381"/>
      <c r="D295" s="381"/>
      <c r="E295" s="381"/>
      <c r="F295" s="381"/>
      <c r="G295" s="381"/>
      <c r="H295" s="381"/>
    </row>
    <row r="296" spans="2:8" ht="15">
      <c r="B296" s="381"/>
      <c r="C296" s="381"/>
      <c r="D296" s="381"/>
      <c r="E296" s="381"/>
      <c r="F296" s="381"/>
      <c r="G296" s="381"/>
      <c r="H296" s="381"/>
    </row>
    <row r="297" spans="2:8" ht="15">
      <c r="B297" s="381"/>
      <c r="C297" s="381"/>
      <c r="D297" s="381"/>
      <c r="E297" s="381"/>
      <c r="F297" s="381"/>
      <c r="G297" s="381"/>
      <c r="H297" s="381"/>
    </row>
    <row r="298" spans="2:8" ht="15">
      <c r="B298" s="381"/>
      <c r="C298" s="381"/>
      <c r="D298" s="381"/>
      <c r="E298" s="381"/>
      <c r="F298" s="381"/>
      <c r="G298" s="381"/>
      <c r="H298" s="381"/>
    </row>
    <row r="299" spans="2:8" ht="15">
      <c r="B299" s="381"/>
      <c r="C299" s="381"/>
      <c r="D299" s="381"/>
      <c r="E299" s="381"/>
      <c r="F299" s="381"/>
      <c r="G299" s="381"/>
      <c r="H299" s="381"/>
    </row>
    <row r="300" spans="2:8" ht="15">
      <c r="B300" s="381"/>
      <c r="C300" s="381"/>
      <c r="D300" s="381"/>
      <c r="E300" s="381"/>
      <c r="F300" s="381"/>
      <c r="G300" s="381"/>
      <c r="H300" s="381"/>
    </row>
    <row r="301" spans="2:8" ht="15">
      <c r="B301" s="381"/>
      <c r="C301" s="381"/>
      <c r="D301" s="381"/>
      <c r="E301" s="381"/>
      <c r="F301" s="381"/>
      <c r="G301" s="381"/>
      <c r="H301" s="381"/>
    </row>
    <row r="302" spans="2:8" ht="15">
      <c r="B302" s="381"/>
      <c r="C302" s="381"/>
      <c r="D302" s="381"/>
      <c r="E302" s="381"/>
      <c r="F302" s="381"/>
      <c r="G302" s="381"/>
      <c r="H302" s="381"/>
    </row>
    <row r="303" spans="2:8" ht="15">
      <c r="B303" s="381"/>
      <c r="C303" s="381"/>
      <c r="D303" s="381"/>
      <c r="E303" s="381"/>
      <c r="F303" s="381"/>
      <c r="G303" s="381"/>
      <c r="H303" s="381"/>
    </row>
    <row r="304" spans="2:8" ht="15">
      <c r="B304" s="381"/>
      <c r="C304" s="381"/>
      <c r="D304" s="381"/>
      <c r="E304" s="381"/>
      <c r="F304" s="381"/>
      <c r="G304" s="381"/>
      <c r="H304" s="381"/>
    </row>
    <row r="305" spans="2:8" ht="15">
      <c r="B305" s="381"/>
      <c r="C305" s="381"/>
      <c r="D305" s="381"/>
      <c r="E305" s="381"/>
      <c r="F305" s="381"/>
      <c r="G305" s="381"/>
      <c r="H305" s="381"/>
    </row>
    <row r="306" spans="2:8" ht="15">
      <c r="B306" s="381"/>
      <c r="C306" s="381"/>
      <c r="D306" s="381"/>
      <c r="E306" s="381"/>
      <c r="F306" s="381"/>
      <c r="G306" s="381"/>
      <c r="H306" s="381"/>
    </row>
    <row r="307" spans="2:8" ht="15">
      <c r="B307" s="381"/>
      <c r="C307" s="381"/>
      <c r="D307" s="381"/>
      <c r="E307" s="381"/>
      <c r="F307" s="381"/>
      <c r="G307" s="381"/>
      <c r="H307" s="381"/>
    </row>
    <row r="308" spans="2:8" ht="15">
      <c r="B308" s="381"/>
      <c r="C308" s="381"/>
      <c r="D308" s="381"/>
      <c r="E308" s="381"/>
      <c r="F308" s="381"/>
      <c r="G308" s="381"/>
      <c r="H308" s="381"/>
    </row>
    <row r="309" spans="2:8" ht="15">
      <c r="B309" s="381"/>
      <c r="C309" s="381"/>
      <c r="D309" s="381"/>
      <c r="E309" s="381"/>
      <c r="F309" s="381"/>
      <c r="G309" s="381"/>
      <c r="H309" s="381"/>
    </row>
    <row r="310" spans="2:8" ht="15">
      <c r="B310" s="381"/>
      <c r="C310" s="381"/>
      <c r="D310" s="381"/>
      <c r="E310" s="381"/>
      <c r="F310" s="381"/>
      <c r="G310" s="381"/>
      <c r="H310" s="381"/>
    </row>
    <row r="311" spans="2:8" ht="15">
      <c r="B311" s="381"/>
      <c r="C311" s="381"/>
      <c r="D311" s="381"/>
      <c r="E311" s="381"/>
      <c r="F311" s="381"/>
      <c r="G311" s="381"/>
      <c r="H311" s="381"/>
    </row>
    <row r="312" spans="2:8" ht="15">
      <c r="B312" s="381"/>
      <c r="C312" s="381"/>
      <c r="D312" s="381"/>
      <c r="E312" s="381"/>
      <c r="F312" s="381"/>
      <c r="G312" s="381"/>
      <c r="H312" s="381"/>
    </row>
    <row r="313" spans="2:8" ht="15">
      <c r="B313" s="381"/>
      <c r="C313" s="381"/>
      <c r="D313" s="381"/>
      <c r="E313" s="381"/>
      <c r="F313" s="381"/>
      <c r="G313" s="381"/>
      <c r="H313" s="381"/>
    </row>
    <row r="314" spans="2:8" ht="15">
      <c r="B314" s="381"/>
      <c r="C314" s="381"/>
      <c r="D314" s="381"/>
      <c r="E314" s="381"/>
      <c r="F314" s="381"/>
      <c r="G314" s="381"/>
      <c r="H314" s="381"/>
    </row>
    <row r="315" spans="2:8" ht="15">
      <c r="B315" s="381"/>
      <c r="C315" s="381"/>
      <c r="D315" s="381"/>
      <c r="E315" s="381"/>
      <c r="F315" s="381"/>
      <c r="G315" s="381"/>
      <c r="H315" s="381"/>
    </row>
    <row r="316" spans="2:8" ht="15">
      <c r="B316" s="381"/>
      <c r="C316" s="381"/>
      <c r="D316" s="381"/>
      <c r="E316" s="381"/>
      <c r="F316" s="381"/>
      <c r="G316" s="381"/>
      <c r="H316" s="381"/>
    </row>
    <row r="317" spans="2:8" ht="15">
      <c r="B317" s="381"/>
      <c r="C317" s="381"/>
      <c r="D317" s="381"/>
      <c r="E317" s="381"/>
      <c r="F317" s="381"/>
      <c r="G317" s="381"/>
      <c r="H317" s="381"/>
    </row>
    <row r="318" spans="2:8" ht="15">
      <c r="B318" s="381"/>
      <c r="C318" s="381"/>
      <c r="D318" s="381"/>
      <c r="E318" s="381"/>
      <c r="F318" s="381"/>
      <c r="G318" s="381"/>
      <c r="H318" s="381"/>
    </row>
    <row r="319" spans="2:8" ht="15">
      <c r="B319" s="381"/>
      <c r="C319" s="381"/>
      <c r="D319" s="381"/>
      <c r="E319" s="381"/>
      <c r="F319" s="381"/>
      <c r="G319" s="381"/>
      <c r="H319" s="381"/>
    </row>
    <row r="320" spans="2:8" ht="15">
      <c r="B320" s="381"/>
      <c r="C320" s="381"/>
      <c r="D320" s="381"/>
      <c r="E320" s="381"/>
      <c r="F320" s="381"/>
      <c r="G320" s="381"/>
      <c r="H320" s="381"/>
    </row>
    <row r="321" spans="2:8" ht="15">
      <c r="B321" s="381"/>
      <c r="C321" s="381"/>
      <c r="D321" s="381"/>
      <c r="E321" s="381"/>
      <c r="F321" s="381"/>
      <c r="G321" s="381"/>
      <c r="H321" s="381"/>
    </row>
    <row r="322" spans="2:8" ht="15">
      <c r="B322" s="381"/>
      <c r="C322" s="381"/>
      <c r="D322" s="381"/>
      <c r="E322" s="381"/>
      <c r="F322" s="381"/>
      <c r="G322" s="381"/>
      <c r="H322" s="381"/>
    </row>
    <row r="323" spans="2:8" ht="15">
      <c r="B323" s="381"/>
      <c r="C323" s="381"/>
      <c r="D323" s="381"/>
      <c r="E323" s="381"/>
      <c r="F323" s="381"/>
      <c r="G323" s="381"/>
      <c r="H323" s="381"/>
    </row>
    <row r="324" spans="2:8" ht="15">
      <c r="B324" s="381"/>
      <c r="C324" s="381"/>
      <c r="D324" s="381"/>
      <c r="E324" s="381"/>
      <c r="F324" s="381"/>
      <c r="G324" s="381"/>
      <c r="H324" s="381"/>
    </row>
    <row r="325" spans="2:8" ht="15">
      <c r="B325" s="381"/>
      <c r="C325" s="381"/>
      <c r="D325" s="381"/>
      <c r="E325" s="381"/>
      <c r="F325" s="381"/>
      <c r="G325" s="381"/>
      <c r="H325" s="381"/>
    </row>
    <row r="326" spans="2:8" ht="15">
      <c r="B326" s="381"/>
      <c r="C326" s="381"/>
      <c r="D326" s="381"/>
      <c r="E326" s="381"/>
      <c r="F326" s="381"/>
      <c r="G326" s="381"/>
      <c r="H326" s="381"/>
    </row>
    <row r="327" spans="2:8" ht="15">
      <c r="B327" s="381"/>
      <c r="C327" s="381"/>
      <c r="D327" s="381"/>
      <c r="E327" s="381"/>
      <c r="F327" s="381"/>
      <c r="G327" s="381"/>
      <c r="H327" s="381"/>
    </row>
    <row r="328" spans="2:8" ht="15">
      <c r="B328" s="381"/>
      <c r="C328" s="381"/>
      <c r="D328" s="381"/>
      <c r="E328" s="381"/>
      <c r="F328" s="381"/>
      <c r="G328" s="381"/>
      <c r="H328" s="381"/>
    </row>
    <row r="329" spans="2:8" ht="15">
      <c r="B329" s="381"/>
      <c r="C329" s="381"/>
      <c r="D329" s="381"/>
      <c r="E329" s="381"/>
      <c r="F329" s="381"/>
      <c r="G329" s="381"/>
      <c r="H329" s="381"/>
    </row>
    <row r="330" spans="2:8" ht="15">
      <c r="B330" s="381"/>
      <c r="C330" s="381"/>
      <c r="D330" s="381"/>
      <c r="E330" s="381"/>
      <c r="F330" s="381"/>
      <c r="G330" s="381"/>
      <c r="H330" s="381"/>
    </row>
    <row r="331" spans="2:8" ht="15">
      <c r="B331" s="381"/>
      <c r="C331" s="381"/>
      <c r="D331" s="381"/>
      <c r="E331" s="381"/>
      <c r="F331" s="381"/>
      <c r="G331" s="381"/>
      <c r="H331" s="381"/>
    </row>
    <row r="332" spans="2:8" ht="15">
      <c r="B332" s="381"/>
      <c r="C332" s="381"/>
      <c r="D332" s="381"/>
      <c r="E332" s="381"/>
      <c r="F332" s="381"/>
      <c r="G332" s="381"/>
      <c r="H332" s="381"/>
    </row>
    <row r="333" spans="2:8" ht="15">
      <c r="B333" s="381"/>
      <c r="C333" s="381"/>
      <c r="D333" s="381"/>
      <c r="E333" s="381"/>
      <c r="F333" s="381"/>
      <c r="G333" s="381"/>
      <c r="H333" s="381"/>
    </row>
    <row r="334" spans="2:8" ht="15">
      <c r="B334" s="381"/>
      <c r="C334" s="381"/>
      <c r="D334" s="381"/>
      <c r="E334" s="381"/>
      <c r="F334" s="381"/>
      <c r="G334" s="381"/>
      <c r="H334" s="381"/>
    </row>
    <row r="335" spans="2:8" ht="15">
      <c r="B335" s="381"/>
      <c r="C335" s="381"/>
      <c r="D335" s="381"/>
      <c r="E335" s="381"/>
      <c r="F335" s="381"/>
      <c r="G335" s="381"/>
      <c r="H335" s="381"/>
    </row>
    <row r="336" spans="2:8" ht="15">
      <c r="B336" s="381"/>
      <c r="C336" s="381"/>
      <c r="D336" s="381"/>
      <c r="E336" s="381"/>
      <c r="F336" s="381"/>
      <c r="G336" s="381"/>
      <c r="H336" s="381"/>
    </row>
    <row r="337" spans="2:8" ht="15">
      <c r="B337" s="381"/>
      <c r="C337" s="381"/>
      <c r="D337" s="381"/>
      <c r="E337" s="381"/>
      <c r="F337" s="381"/>
      <c r="G337" s="381"/>
      <c r="H337" s="381"/>
    </row>
    <row r="338" spans="2:8" ht="15">
      <c r="B338" s="381"/>
      <c r="C338" s="381"/>
      <c r="D338" s="381"/>
      <c r="E338" s="381"/>
      <c r="F338" s="381"/>
      <c r="G338" s="381"/>
      <c r="H338" s="381"/>
    </row>
    <row r="339" spans="2:8" ht="15">
      <c r="B339" s="381"/>
      <c r="C339" s="381"/>
      <c r="D339" s="381"/>
      <c r="E339" s="381"/>
      <c r="F339" s="381"/>
      <c r="G339" s="381"/>
      <c r="H339" s="381"/>
    </row>
    <row r="340" spans="2:8" ht="15">
      <c r="B340" s="381"/>
      <c r="C340" s="381"/>
      <c r="D340" s="381"/>
      <c r="E340" s="381"/>
      <c r="F340" s="381"/>
      <c r="G340" s="381"/>
      <c r="H340" s="381"/>
    </row>
    <row r="341" spans="2:8" ht="15">
      <c r="B341" s="381"/>
      <c r="C341" s="381"/>
      <c r="D341" s="381"/>
      <c r="E341" s="381"/>
      <c r="F341" s="381"/>
      <c r="G341" s="381"/>
      <c r="H341" s="381"/>
    </row>
    <row r="342" spans="2:8" ht="15">
      <c r="B342" s="381"/>
      <c r="C342" s="381"/>
      <c r="D342" s="381"/>
      <c r="E342" s="381"/>
      <c r="F342" s="381"/>
      <c r="G342" s="381"/>
      <c r="H342" s="381"/>
    </row>
    <row r="343" spans="2:8" ht="15">
      <c r="B343" s="381"/>
      <c r="C343" s="381"/>
      <c r="D343" s="381"/>
      <c r="E343" s="381"/>
      <c r="F343" s="381"/>
      <c r="G343" s="381"/>
      <c r="H343" s="381"/>
    </row>
    <row r="344" spans="2:8" ht="15">
      <c r="B344" s="381"/>
      <c r="C344" s="381"/>
      <c r="D344" s="381"/>
      <c r="E344" s="381"/>
      <c r="F344" s="381"/>
      <c r="G344" s="381"/>
      <c r="H344" s="381"/>
    </row>
    <row r="345" spans="2:8" ht="15">
      <c r="B345" s="381"/>
      <c r="C345" s="381"/>
      <c r="D345" s="381"/>
      <c r="E345" s="381"/>
      <c r="F345" s="381"/>
      <c r="G345" s="381"/>
      <c r="H345" s="381"/>
    </row>
    <row r="346" spans="2:8" ht="15">
      <c r="B346" s="381"/>
      <c r="C346" s="381"/>
      <c r="D346" s="381"/>
      <c r="E346" s="381"/>
      <c r="F346" s="381"/>
      <c r="G346" s="381"/>
      <c r="H346" s="381"/>
    </row>
    <row r="347" spans="2:8" ht="15">
      <c r="B347" s="381"/>
      <c r="C347" s="381"/>
      <c r="D347" s="381"/>
      <c r="E347" s="381"/>
      <c r="F347" s="381"/>
      <c r="G347" s="381"/>
      <c r="H347" s="381"/>
    </row>
    <row r="348" spans="2:8" ht="15">
      <c r="B348" s="381"/>
      <c r="C348" s="381"/>
      <c r="D348" s="381"/>
      <c r="E348" s="381"/>
      <c r="F348" s="381"/>
      <c r="G348" s="381"/>
      <c r="H348" s="381"/>
    </row>
    <row r="349" spans="2:8" ht="15">
      <c r="B349" s="381"/>
      <c r="C349" s="381"/>
      <c r="D349" s="381"/>
      <c r="E349" s="381"/>
      <c r="F349" s="381"/>
      <c r="G349" s="381"/>
      <c r="H349" s="381"/>
    </row>
    <row r="350" spans="2:8" ht="15">
      <c r="B350" s="381"/>
      <c r="C350" s="381"/>
      <c r="D350" s="381"/>
      <c r="E350" s="381"/>
      <c r="F350" s="381"/>
      <c r="G350" s="381"/>
      <c r="H350" s="381"/>
    </row>
    <row r="351" spans="2:8" ht="15">
      <c r="B351" s="381"/>
      <c r="C351" s="381"/>
      <c r="D351" s="381"/>
      <c r="E351" s="381"/>
      <c r="F351" s="381"/>
      <c r="G351" s="381"/>
      <c r="H351" s="381"/>
    </row>
    <row r="352" spans="2:8" ht="15">
      <c r="B352" s="381"/>
      <c r="C352" s="381"/>
      <c r="D352" s="381"/>
      <c r="E352" s="381"/>
      <c r="F352" s="381"/>
      <c r="G352" s="381"/>
      <c r="H352" s="381"/>
    </row>
    <row r="353" spans="2:8" ht="15">
      <c r="B353" s="381"/>
      <c r="C353" s="381"/>
      <c r="D353" s="381"/>
      <c r="E353" s="381"/>
      <c r="F353" s="381"/>
      <c r="G353" s="381"/>
      <c r="H353" s="381"/>
    </row>
    <row r="354" spans="2:8" ht="15">
      <c r="B354" s="381"/>
      <c r="C354" s="381"/>
      <c r="D354" s="381"/>
      <c r="E354" s="381"/>
      <c r="F354" s="381"/>
      <c r="G354" s="381"/>
      <c r="H354" s="381"/>
    </row>
    <row r="355" spans="2:8" ht="15">
      <c r="B355" s="381"/>
      <c r="C355" s="381"/>
      <c r="D355" s="381"/>
      <c r="E355" s="381"/>
      <c r="F355" s="381"/>
      <c r="G355" s="381"/>
      <c r="H355" s="381"/>
    </row>
    <row r="356" spans="2:8" ht="15">
      <c r="B356" s="381"/>
      <c r="C356" s="381"/>
      <c r="D356" s="381"/>
      <c r="E356" s="381"/>
      <c r="F356" s="381"/>
      <c r="G356" s="381"/>
      <c r="H356" s="381"/>
    </row>
    <row r="357" spans="2:8" ht="15">
      <c r="B357" s="381"/>
      <c r="C357" s="381"/>
      <c r="D357" s="381"/>
      <c r="E357" s="381"/>
      <c r="F357" s="381"/>
      <c r="G357" s="381"/>
      <c r="H357" s="381"/>
    </row>
    <row r="358" spans="2:8" ht="15">
      <c r="B358" s="381"/>
      <c r="C358" s="381"/>
      <c r="D358" s="381"/>
      <c r="E358" s="381"/>
      <c r="F358" s="381"/>
      <c r="G358" s="381"/>
      <c r="H358" s="381"/>
    </row>
    <row r="359" spans="2:8" ht="15">
      <c r="B359" s="381"/>
      <c r="C359" s="381"/>
      <c r="D359" s="381"/>
      <c r="E359" s="381"/>
      <c r="F359" s="381"/>
      <c r="G359" s="381"/>
      <c r="H359" s="381"/>
    </row>
    <row r="360" spans="2:8" ht="15">
      <c r="B360" s="381"/>
      <c r="C360" s="381"/>
      <c r="D360" s="381"/>
      <c r="E360" s="381"/>
      <c r="F360" s="381"/>
      <c r="G360" s="381"/>
      <c r="H360" s="381"/>
    </row>
    <row r="361" spans="2:8" ht="15">
      <c r="B361" s="381"/>
      <c r="C361" s="381"/>
      <c r="D361" s="381"/>
      <c r="E361" s="381"/>
      <c r="F361" s="381"/>
      <c r="G361" s="381"/>
      <c r="H361" s="381"/>
    </row>
    <row r="362" spans="2:8" ht="15">
      <c r="B362" s="381"/>
      <c r="C362" s="381"/>
      <c r="D362" s="381"/>
      <c r="E362" s="381"/>
      <c r="F362" s="381"/>
      <c r="G362" s="381"/>
      <c r="H362" s="381"/>
    </row>
    <row r="363" spans="2:8" ht="15">
      <c r="B363" s="381"/>
      <c r="C363" s="381"/>
      <c r="D363" s="381"/>
      <c r="E363" s="381"/>
      <c r="F363" s="381"/>
      <c r="G363" s="381"/>
      <c r="H363" s="381"/>
    </row>
    <row r="364" spans="2:8" ht="15">
      <c r="B364" s="381"/>
      <c r="C364" s="381"/>
      <c r="D364" s="381"/>
      <c r="E364" s="381"/>
      <c r="F364" s="381"/>
      <c r="G364" s="381"/>
      <c r="H364" s="381"/>
    </row>
    <row r="365" spans="2:8" ht="15">
      <c r="B365" s="381"/>
      <c r="C365" s="381"/>
      <c r="D365" s="381"/>
      <c r="E365" s="381"/>
      <c r="F365" s="381"/>
      <c r="G365" s="381"/>
      <c r="H365" s="381"/>
    </row>
    <row r="366" spans="2:8" ht="15">
      <c r="B366" s="381"/>
      <c r="C366" s="381"/>
      <c r="D366" s="381"/>
      <c r="E366" s="381"/>
      <c r="F366" s="381"/>
      <c r="G366" s="381"/>
      <c r="H366" s="381"/>
    </row>
    <row r="367" spans="2:8" ht="15">
      <c r="B367" s="381"/>
      <c r="C367" s="381"/>
      <c r="D367" s="381"/>
      <c r="E367" s="381"/>
      <c r="F367" s="381"/>
      <c r="G367" s="381"/>
      <c r="H367" s="381"/>
    </row>
    <row r="368" spans="2:8" ht="15">
      <c r="B368" s="381"/>
      <c r="C368" s="381"/>
      <c r="D368" s="381"/>
      <c r="E368" s="381"/>
      <c r="F368" s="381"/>
      <c r="G368" s="381"/>
      <c r="H368" s="381"/>
    </row>
    <row r="369" spans="2:8" ht="15">
      <c r="B369" s="381"/>
      <c r="C369" s="381"/>
      <c r="D369" s="381"/>
      <c r="E369" s="381"/>
      <c r="F369" s="381"/>
      <c r="G369" s="381"/>
      <c r="H369" s="381"/>
    </row>
    <row r="370" spans="2:8" ht="15">
      <c r="B370" s="381"/>
      <c r="C370" s="381"/>
      <c r="D370" s="381"/>
      <c r="E370" s="381"/>
      <c r="F370" s="381"/>
      <c r="G370" s="381"/>
      <c r="H370" s="381"/>
    </row>
    <row r="371" spans="2:8" ht="15">
      <c r="B371" s="381"/>
      <c r="C371" s="381"/>
      <c r="D371" s="381"/>
      <c r="E371" s="381"/>
      <c r="F371" s="381"/>
      <c r="G371" s="381"/>
      <c r="H371" s="381"/>
    </row>
    <row r="372" spans="2:8" ht="15">
      <c r="B372" s="381"/>
      <c r="C372" s="381"/>
      <c r="D372" s="381"/>
      <c r="E372" s="381"/>
      <c r="F372" s="381"/>
      <c r="G372" s="381"/>
      <c r="H372" s="381"/>
    </row>
    <row r="373" spans="2:8" ht="15">
      <c r="B373" s="381"/>
      <c r="C373" s="381"/>
      <c r="D373" s="381"/>
      <c r="E373" s="381"/>
      <c r="F373" s="381"/>
      <c r="G373" s="381"/>
      <c r="H373" s="381"/>
    </row>
    <row r="374" spans="2:8" ht="15">
      <c r="B374" s="381"/>
      <c r="C374" s="381"/>
      <c r="D374" s="381"/>
      <c r="E374" s="381"/>
      <c r="F374" s="381"/>
      <c r="G374" s="381"/>
      <c r="H374" s="381"/>
    </row>
    <row r="375" spans="2:8" ht="15">
      <c r="B375" s="381"/>
      <c r="C375" s="381"/>
      <c r="D375" s="381"/>
      <c r="E375" s="381"/>
      <c r="F375" s="381"/>
      <c r="G375" s="381"/>
      <c r="H375" s="381"/>
    </row>
    <row r="376" spans="2:8" ht="15">
      <c r="B376" s="381"/>
      <c r="C376" s="381"/>
      <c r="D376" s="381"/>
      <c r="E376" s="381"/>
      <c r="F376" s="381"/>
      <c r="G376" s="381"/>
      <c r="H376" s="381"/>
    </row>
    <row r="377" spans="2:8" ht="15">
      <c r="B377" s="381"/>
      <c r="C377" s="381"/>
      <c r="D377" s="381"/>
      <c r="E377" s="381"/>
      <c r="F377" s="381"/>
      <c r="G377" s="381"/>
      <c r="H377" s="381"/>
    </row>
    <row r="378" spans="2:8" ht="15">
      <c r="B378" s="381"/>
      <c r="C378" s="381"/>
      <c r="D378" s="381"/>
      <c r="E378" s="381"/>
      <c r="F378" s="381"/>
      <c r="G378" s="381"/>
      <c r="H378" s="381"/>
    </row>
    <row r="379" spans="2:8" ht="15">
      <c r="B379" s="381"/>
      <c r="C379" s="381"/>
      <c r="D379" s="381"/>
      <c r="E379" s="381"/>
      <c r="F379" s="381"/>
      <c r="G379" s="381"/>
      <c r="H379" s="381"/>
    </row>
    <row r="380" spans="2:8" ht="15">
      <c r="B380" s="381"/>
      <c r="C380" s="381"/>
      <c r="D380" s="381"/>
      <c r="E380" s="381"/>
      <c r="F380" s="381"/>
      <c r="G380" s="381"/>
      <c r="H380" s="381"/>
    </row>
    <row r="381" spans="2:8" ht="15">
      <c r="B381" s="381"/>
      <c r="C381" s="381"/>
      <c r="D381" s="381"/>
      <c r="E381" s="381"/>
      <c r="F381" s="381"/>
      <c r="G381" s="381"/>
      <c r="H381" s="381"/>
    </row>
    <row r="382" spans="2:8" ht="15">
      <c r="B382" s="381"/>
      <c r="C382" s="381"/>
      <c r="D382" s="381"/>
      <c r="E382" s="381"/>
      <c r="F382" s="381"/>
      <c r="G382" s="381"/>
      <c r="H382" s="381"/>
    </row>
    <row r="383" spans="2:8" ht="15">
      <c r="B383" s="381"/>
      <c r="C383" s="381"/>
      <c r="D383" s="381"/>
      <c r="E383" s="381"/>
      <c r="F383" s="381"/>
      <c r="G383" s="381"/>
      <c r="H383" s="381"/>
    </row>
    <row r="384" spans="2:8" ht="15">
      <c r="B384" s="381"/>
      <c r="C384" s="381"/>
      <c r="D384" s="381"/>
      <c r="E384" s="381"/>
      <c r="F384" s="381"/>
      <c r="G384" s="381"/>
      <c r="H384" s="381"/>
    </row>
    <row r="385" spans="2:8" ht="15">
      <c r="B385" s="381"/>
      <c r="C385" s="381"/>
      <c r="D385" s="381"/>
      <c r="E385" s="381"/>
      <c r="F385" s="381"/>
      <c r="G385" s="381"/>
      <c r="H385" s="381"/>
    </row>
    <row r="386" spans="2:8" ht="15">
      <c r="B386" s="381"/>
      <c r="C386" s="381"/>
      <c r="D386" s="381"/>
      <c r="E386" s="381"/>
      <c r="F386" s="381"/>
      <c r="G386" s="381"/>
      <c r="H386" s="381"/>
    </row>
    <row r="387" spans="2:8" ht="15">
      <c r="B387" s="381"/>
      <c r="C387" s="381"/>
      <c r="D387" s="381"/>
      <c r="E387" s="381"/>
      <c r="F387" s="381"/>
      <c r="G387" s="381"/>
      <c r="H387" s="381"/>
    </row>
    <row r="388" spans="2:8" ht="15">
      <c r="B388" s="381"/>
      <c r="C388" s="381"/>
      <c r="D388" s="381"/>
      <c r="E388" s="381"/>
      <c r="F388" s="381"/>
      <c r="G388" s="381"/>
      <c r="H388" s="381"/>
    </row>
    <row r="389" spans="2:8" ht="15">
      <c r="B389" s="381"/>
      <c r="C389" s="381"/>
      <c r="D389" s="381"/>
      <c r="E389" s="381"/>
      <c r="F389" s="381"/>
      <c r="G389" s="381"/>
      <c r="H389" s="381"/>
    </row>
    <row r="390" spans="2:8" ht="15">
      <c r="B390" s="381"/>
      <c r="C390" s="381"/>
      <c r="D390" s="381"/>
      <c r="E390" s="381"/>
      <c r="F390" s="381"/>
      <c r="G390" s="381"/>
      <c r="H390" s="381"/>
    </row>
    <row r="391" spans="2:8" ht="15">
      <c r="B391" s="381"/>
      <c r="C391" s="381"/>
      <c r="D391" s="381"/>
      <c r="E391" s="381"/>
      <c r="F391" s="381"/>
      <c r="G391" s="381"/>
      <c r="H391" s="381"/>
    </row>
    <row r="392" spans="2:8" ht="15">
      <c r="B392" s="381"/>
      <c r="C392" s="381"/>
      <c r="D392" s="381"/>
      <c r="E392" s="381"/>
      <c r="F392" s="381"/>
      <c r="G392" s="381"/>
      <c r="H392" s="381"/>
    </row>
    <row r="393" spans="2:8" ht="15">
      <c r="B393" s="381"/>
      <c r="C393" s="381"/>
      <c r="D393" s="381"/>
      <c r="E393" s="381"/>
      <c r="F393" s="381"/>
      <c r="G393" s="381"/>
      <c r="H393" s="381"/>
    </row>
    <row r="394" spans="2:8" ht="15">
      <c r="B394" s="381"/>
      <c r="C394" s="381"/>
      <c r="D394" s="381"/>
      <c r="E394" s="381"/>
      <c r="F394" s="381"/>
      <c r="G394" s="381"/>
      <c r="H394" s="381"/>
    </row>
    <row r="395" spans="2:8" ht="15">
      <c r="B395" s="381"/>
      <c r="C395" s="381"/>
      <c r="D395" s="381"/>
      <c r="E395" s="381"/>
      <c r="F395" s="381"/>
      <c r="G395" s="381"/>
      <c r="H395" s="381"/>
    </row>
    <row r="396" spans="2:8" ht="15">
      <c r="B396" s="381"/>
      <c r="C396" s="381"/>
      <c r="D396" s="381"/>
      <c r="E396" s="381"/>
      <c r="F396" s="381"/>
      <c r="G396" s="381"/>
      <c r="H396" s="381"/>
    </row>
    <row r="397" spans="2:8" ht="15">
      <c r="B397" s="381"/>
      <c r="C397" s="381"/>
      <c r="D397" s="381"/>
      <c r="E397" s="381"/>
      <c r="F397" s="381"/>
      <c r="G397" s="381"/>
      <c r="H397" s="381"/>
    </row>
    <row r="398" spans="2:8" ht="15">
      <c r="B398" s="381"/>
      <c r="C398" s="381"/>
      <c r="D398" s="381"/>
      <c r="E398" s="381"/>
      <c r="F398" s="381"/>
      <c r="G398" s="381"/>
      <c r="H398" s="381"/>
    </row>
    <row r="399" spans="2:8" ht="15">
      <c r="B399" s="381"/>
      <c r="C399" s="381"/>
      <c r="D399" s="381"/>
      <c r="E399" s="381"/>
      <c r="F399" s="381"/>
      <c r="G399" s="381"/>
      <c r="H399" s="381"/>
    </row>
    <row r="400" spans="2:8" ht="15">
      <c r="B400" s="381"/>
      <c r="C400" s="381"/>
      <c r="D400" s="381"/>
      <c r="E400" s="381"/>
      <c r="F400" s="381"/>
      <c r="G400" s="381"/>
      <c r="H400" s="381"/>
    </row>
    <row r="401" spans="2:8" ht="15">
      <c r="B401" s="381"/>
      <c r="C401" s="381"/>
      <c r="D401" s="381"/>
      <c r="E401" s="381"/>
      <c r="F401" s="381"/>
      <c r="G401" s="381"/>
      <c r="H401" s="381"/>
    </row>
    <row r="402" spans="2:8" ht="15">
      <c r="B402" s="381"/>
      <c r="C402" s="381"/>
      <c r="D402" s="381"/>
      <c r="E402" s="381"/>
      <c r="F402" s="381"/>
      <c r="G402" s="381"/>
      <c r="H402" s="381"/>
    </row>
    <row r="403" spans="2:8" ht="15">
      <c r="B403" s="381"/>
      <c r="C403" s="381"/>
      <c r="D403" s="381"/>
      <c r="E403" s="381"/>
      <c r="F403" s="381"/>
      <c r="G403" s="381"/>
      <c r="H403" s="381"/>
    </row>
    <row r="404" spans="2:8" ht="15">
      <c r="B404" s="381"/>
      <c r="C404" s="381"/>
      <c r="D404" s="381"/>
      <c r="E404" s="381"/>
      <c r="F404" s="381"/>
      <c r="G404" s="381"/>
      <c r="H404" s="381"/>
    </row>
    <row r="405" spans="2:8" ht="15">
      <c r="B405" s="381"/>
      <c r="C405" s="381"/>
      <c r="D405" s="381"/>
      <c r="E405" s="381"/>
      <c r="F405" s="381"/>
      <c r="G405" s="381"/>
      <c r="H405" s="381"/>
    </row>
    <row r="406" spans="2:8" ht="15">
      <c r="B406" s="381"/>
      <c r="C406" s="381"/>
      <c r="D406" s="381"/>
      <c r="E406" s="381"/>
      <c r="F406" s="381"/>
      <c r="G406" s="381"/>
      <c r="H406" s="381"/>
    </row>
    <row r="407" spans="2:8" ht="15">
      <c r="B407" s="381"/>
      <c r="C407" s="381"/>
      <c r="D407" s="381"/>
      <c r="E407" s="381"/>
      <c r="F407" s="381"/>
      <c r="G407" s="381"/>
      <c r="H407" s="381"/>
    </row>
    <row r="408" spans="2:8" ht="15">
      <c r="B408" s="381"/>
      <c r="C408" s="381"/>
      <c r="D408" s="381"/>
      <c r="E408" s="381"/>
      <c r="F408" s="381"/>
      <c r="G408" s="381"/>
      <c r="H408" s="381"/>
    </row>
    <row r="409" spans="2:8" ht="15">
      <c r="B409" s="381"/>
      <c r="C409" s="381"/>
      <c r="D409" s="381"/>
      <c r="E409" s="381"/>
      <c r="F409" s="381"/>
      <c r="G409" s="381"/>
      <c r="H409" s="381"/>
    </row>
    <row r="410" spans="2:8" ht="15">
      <c r="B410" s="381"/>
      <c r="C410" s="381"/>
      <c r="D410" s="381"/>
      <c r="E410" s="381"/>
      <c r="F410" s="381"/>
      <c r="G410" s="381"/>
      <c r="H410" s="381"/>
    </row>
    <row r="411" spans="2:8" ht="15">
      <c r="B411" s="381"/>
      <c r="C411" s="381"/>
      <c r="D411" s="381"/>
      <c r="E411" s="381"/>
      <c r="F411" s="381"/>
      <c r="G411" s="381"/>
      <c r="H411" s="381"/>
    </row>
    <row r="412" spans="2:8" ht="15">
      <c r="B412" s="381"/>
      <c r="C412" s="381"/>
      <c r="D412" s="381"/>
      <c r="E412" s="381"/>
      <c r="F412" s="381"/>
      <c r="G412" s="381"/>
      <c r="H412" s="381"/>
    </row>
    <row r="413" spans="2:8" ht="15">
      <c r="B413" s="381"/>
      <c r="C413" s="381"/>
      <c r="D413" s="381"/>
      <c r="E413" s="381"/>
      <c r="F413" s="381"/>
      <c r="G413" s="381"/>
      <c r="H413" s="381"/>
    </row>
    <row r="414" spans="2:8" ht="15">
      <c r="B414" s="381"/>
      <c r="C414" s="381"/>
      <c r="D414" s="381"/>
      <c r="E414" s="381"/>
      <c r="F414" s="381"/>
      <c r="G414" s="381"/>
      <c r="H414" s="381"/>
    </row>
    <row r="415" spans="2:8" ht="15">
      <c r="B415" s="381"/>
      <c r="C415" s="381"/>
      <c r="D415" s="381"/>
      <c r="E415" s="381"/>
      <c r="F415" s="381"/>
      <c r="G415" s="381"/>
      <c r="H415" s="381"/>
    </row>
    <row r="416" spans="2:8" ht="15">
      <c r="B416" s="381"/>
      <c r="C416" s="381"/>
      <c r="D416" s="381"/>
      <c r="E416" s="381"/>
      <c r="F416" s="381"/>
      <c r="G416" s="381"/>
      <c r="H416" s="381"/>
    </row>
    <row r="417" spans="2:8" ht="15">
      <c r="B417" s="381"/>
      <c r="C417" s="381"/>
      <c r="D417" s="381"/>
      <c r="E417" s="381"/>
      <c r="F417" s="381"/>
      <c r="G417" s="381"/>
      <c r="H417" s="381"/>
    </row>
    <row r="418" spans="2:8" ht="15">
      <c r="B418" s="381"/>
      <c r="C418" s="381"/>
      <c r="D418" s="381"/>
      <c r="E418" s="381"/>
      <c r="F418" s="381"/>
      <c r="G418" s="381"/>
      <c r="H418" s="381"/>
    </row>
    <row r="419" spans="2:8" ht="15">
      <c r="B419" s="381"/>
      <c r="C419" s="381"/>
      <c r="D419" s="381"/>
      <c r="E419" s="381"/>
      <c r="F419" s="381"/>
      <c r="G419" s="381"/>
      <c r="H419" s="381"/>
    </row>
    <row r="420" spans="2:8" ht="15">
      <c r="B420" s="381"/>
      <c r="C420" s="381"/>
      <c r="D420" s="381"/>
      <c r="E420" s="381"/>
      <c r="F420" s="381"/>
      <c r="G420" s="381"/>
      <c r="H420" s="381"/>
    </row>
    <row r="421" spans="2:8" ht="15">
      <c r="B421" s="381"/>
      <c r="C421" s="381"/>
      <c r="D421" s="381"/>
      <c r="E421" s="381"/>
      <c r="F421" s="381"/>
      <c r="G421" s="381"/>
      <c r="H421" s="381"/>
    </row>
    <row r="422" spans="2:8" ht="15">
      <c r="B422" s="381"/>
      <c r="C422" s="381"/>
      <c r="D422" s="381"/>
      <c r="E422" s="381"/>
      <c r="F422" s="381"/>
      <c r="G422" s="381"/>
      <c r="H422" s="381"/>
    </row>
    <row r="423" spans="2:8" ht="15">
      <c r="B423" s="381"/>
      <c r="C423" s="381"/>
      <c r="D423" s="381"/>
      <c r="E423" s="381"/>
      <c r="F423" s="381"/>
      <c r="G423" s="381"/>
      <c r="H423" s="381"/>
    </row>
    <row r="424" spans="2:8" ht="15">
      <c r="B424" s="381"/>
      <c r="C424" s="381"/>
      <c r="D424" s="381"/>
      <c r="E424" s="381"/>
      <c r="F424" s="381"/>
      <c r="G424" s="381"/>
      <c r="H424" s="381"/>
    </row>
    <row r="425" spans="2:8" ht="15">
      <c r="B425" s="381"/>
      <c r="C425" s="381"/>
      <c r="D425" s="381"/>
      <c r="E425" s="381"/>
      <c r="F425" s="381"/>
      <c r="G425" s="381"/>
      <c r="H425" s="381"/>
    </row>
    <row r="426" spans="2:8" ht="15">
      <c r="B426" s="381"/>
      <c r="C426" s="381"/>
      <c r="D426" s="381"/>
      <c r="E426" s="381"/>
      <c r="F426" s="381"/>
      <c r="G426" s="381"/>
      <c r="H426" s="381"/>
    </row>
    <row r="427" spans="2:8" ht="15">
      <c r="B427" s="381"/>
      <c r="C427" s="381"/>
      <c r="D427" s="381"/>
      <c r="E427" s="381"/>
      <c r="F427" s="381"/>
      <c r="G427" s="381"/>
      <c r="H427" s="381"/>
    </row>
    <row r="428" spans="2:8" ht="15">
      <c r="B428" s="381"/>
      <c r="C428" s="381"/>
      <c r="D428" s="381"/>
      <c r="E428" s="381"/>
      <c r="F428" s="381"/>
      <c r="G428" s="381"/>
      <c r="H428" s="381"/>
    </row>
    <row r="429" spans="2:8" ht="15">
      <c r="B429" s="381"/>
      <c r="C429" s="381"/>
      <c r="D429" s="381"/>
      <c r="E429" s="381"/>
      <c r="F429" s="381"/>
      <c r="G429" s="381"/>
      <c r="H429" s="381"/>
    </row>
    <row r="430" spans="2:8" ht="15">
      <c r="B430" s="381"/>
      <c r="C430" s="381"/>
      <c r="D430" s="381"/>
      <c r="E430" s="381"/>
      <c r="F430" s="381"/>
      <c r="G430" s="381"/>
      <c r="H430" s="381"/>
    </row>
    <row r="431" spans="2:8" ht="15">
      <c r="B431" s="381"/>
      <c r="C431" s="381"/>
      <c r="D431" s="381"/>
      <c r="E431" s="381"/>
      <c r="F431" s="381"/>
      <c r="G431" s="381"/>
      <c r="H431" s="381"/>
    </row>
    <row r="432" spans="2:8" ht="15">
      <c r="B432" s="381"/>
      <c r="C432" s="381"/>
      <c r="D432" s="381"/>
      <c r="E432" s="381"/>
      <c r="F432" s="381"/>
      <c r="G432" s="381"/>
      <c r="H432" s="381"/>
    </row>
    <row r="433" spans="2:8" ht="15">
      <c r="B433" s="381"/>
      <c r="C433" s="381"/>
      <c r="D433" s="381"/>
      <c r="E433" s="381"/>
      <c r="F433" s="381"/>
      <c r="G433" s="381"/>
      <c r="H433" s="381"/>
    </row>
    <row r="434" spans="2:8" ht="15">
      <c r="B434" s="381"/>
      <c r="C434" s="381"/>
      <c r="D434" s="381"/>
      <c r="E434" s="381"/>
      <c r="F434" s="381"/>
      <c r="G434" s="381"/>
      <c r="H434" s="381"/>
    </row>
    <row r="435" spans="2:8" ht="15">
      <c r="B435" s="381"/>
      <c r="C435" s="381"/>
      <c r="D435" s="381"/>
      <c r="E435" s="381"/>
      <c r="F435" s="381"/>
      <c r="G435" s="381"/>
      <c r="H435" s="381"/>
    </row>
    <row r="436" spans="2:8" ht="15">
      <c r="B436" s="381"/>
      <c r="C436" s="381"/>
      <c r="D436" s="381"/>
      <c r="E436" s="381"/>
      <c r="F436" s="381"/>
      <c r="G436" s="381"/>
      <c r="H436" s="381"/>
    </row>
    <row r="437" spans="2:8" ht="15">
      <c r="B437" s="381"/>
      <c r="C437" s="381"/>
      <c r="D437" s="381"/>
      <c r="E437" s="381"/>
      <c r="F437" s="381"/>
      <c r="G437" s="381"/>
      <c r="H437" s="381"/>
    </row>
    <row r="438" spans="2:8" ht="15">
      <c r="B438" s="381"/>
      <c r="C438" s="381"/>
      <c r="D438" s="381"/>
      <c r="E438" s="381"/>
      <c r="F438" s="381"/>
      <c r="G438" s="381"/>
      <c r="H438" s="381"/>
    </row>
    <row r="439" spans="2:8" ht="15">
      <c r="B439" s="381"/>
      <c r="C439" s="381"/>
      <c r="D439" s="381"/>
      <c r="E439" s="381"/>
      <c r="F439" s="381"/>
      <c r="G439" s="381"/>
      <c r="H439" s="381"/>
    </row>
    <row r="440" spans="2:8" ht="15">
      <c r="B440" s="381"/>
      <c r="C440" s="381"/>
      <c r="D440" s="381"/>
      <c r="E440" s="381"/>
      <c r="F440" s="381"/>
      <c r="G440" s="381"/>
      <c r="H440" s="381"/>
    </row>
    <row r="441" spans="2:8" ht="15">
      <c r="B441" s="381"/>
      <c r="C441" s="381"/>
      <c r="D441" s="381"/>
      <c r="E441" s="381"/>
      <c r="F441" s="381"/>
      <c r="G441" s="381"/>
      <c r="H441" s="381"/>
    </row>
    <row r="442" spans="2:8" ht="15">
      <c r="B442" s="381"/>
      <c r="C442" s="381"/>
      <c r="D442" s="381"/>
      <c r="E442" s="381"/>
      <c r="F442" s="381"/>
      <c r="G442" s="381"/>
      <c r="H442" s="381"/>
    </row>
    <row r="443" spans="2:8" ht="15">
      <c r="B443" s="381"/>
      <c r="C443" s="381"/>
      <c r="D443" s="381"/>
      <c r="E443" s="381"/>
      <c r="F443" s="381"/>
      <c r="G443" s="381"/>
      <c r="H443" s="381"/>
    </row>
    <row r="444" spans="2:8" ht="15">
      <c r="B444" s="381"/>
      <c r="C444" s="381"/>
      <c r="D444" s="381"/>
      <c r="E444" s="381"/>
      <c r="F444" s="381"/>
      <c r="G444" s="381"/>
      <c r="H444" s="381"/>
    </row>
    <row r="445" spans="2:8" ht="15">
      <c r="B445" s="381"/>
      <c r="C445" s="381"/>
      <c r="D445" s="381"/>
      <c r="E445" s="381"/>
      <c r="F445" s="381"/>
      <c r="G445" s="381"/>
      <c r="H445" s="381"/>
    </row>
    <row r="446" spans="2:8" ht="15">
      <c r="B446" s="381"/>
      <c r="C446" s="381"/>
      <c r="D446" s="381"/>
      <c r="E446" s="381"/>
      <c r="F446" s="381"/>
      <c r="G446" s="381"/>
      <c r="H446" s="381"/>
    </row>
    <row r="447" spans="2:8" ht="15">
      <c r="B447" s="381"/>
      <c r="C447" s="381"/>
      <c r="D447" s="381"/>
      <c r="E447" s="381"/>
      <c r="F447" s="381"/>
      <c r="G447" s="381"/>
      <c r="H447" s="381"/>
    </row>
    <row r="448" spans="2:8" ht="15">
      <c r="B448" s="381"/>
      <c r="C448" s="381"/>
      <c r="D448" s="381"/>
      <c r="E448" s="381"/>
      <c r="F448" s="381"/>
      <c r="G448" s="381"/>
      <c r="H448" s="381"/>
    </row>
    <row r="449" spans="2:8" ht="15">
      <c r="B449" s="381"/>
      <c r="C449" s="381"/>
      <c r="D449" s="381"/>
      <c r="E449" s="381"/>
      <c r="F449" s="381"/>
      <c r="G449" s="381"/>
      <c r="H449" s="381"/>
    </row>
    <row r="450" spans="2:8" ht="15">
      <c r="B450" s="381"/>
      <c r="C450" s="381"/>
      <c r="D450" s="381"/>
      <c r="E450" s="381"/>
      <c r="F450" s="381"/>
      <c r="G450" s="381"/>
      <c r="H450" s="381"/>
    </row>
    <row r="451" spans="2:8" ht="15">
      <c r="B451" s="381"/>
      <c r="C451" s="381"/>
      <c r="D451" s="381"/>
      <c r="E451" s="381"/>
      <c r="F451" s="381"/>
      <c r="G451" s="381"/>
      <c r="H451" s="381"/>
    </row>
    <row r="452" spans="2:8" ht="15">
      <c r="B452" s="381"/>
      <c r="C452" s="381"/>
      <c r="D452" s="381"/>
      <c r="E452" s="381"/>
      <c r="F452" s="381"/>
      <c r="G452" s="381"/>
      <c r="H452" s="381"/>
    </row>
    <row r="453" spans="2:8" ht="15">
      <c r="B453" s="381"/>
      <c r="C453" s="381"/>
      <c r="D453" s="381"/>
      <c r="E453" s="381"/>
      <c r="F453" s="381"/>
      <c r="G453" s="381"/>
      <c r="H453" s="381"/>
    </row>
    <row r="454" spans="2:8" ht="15">
      <c r="B454" s="381"/>
      <c r="C454" s="381"/>
      <c r="D454" s="381"/>
      <c r="E454" s="381"/>
      <c r="F454" s="381"/>
      <c r="G454" s="381"/>
      <c r="H454" s="381"/>
    </row>
    <row r="455" spans="2:8" ht="15">
      <c r="B455" s="381"/>
      <c r="C455" s="381"/>
      <c r="D455" s="381"/>
      <c r="E455" s="381"/>
      <c r="F455" s="381"/>
      <c r="G455" s="381"/>
      <c r="H455" s="381"/>
    </row>
    <row r="456" spans="2:8" ht="15">
      <c r="B456" s="381"/>
      <c r="C456" s="381"/>
      <c r="D456" s="381"/>
      <c r="E456" s="381"/>
      <c r="F456" s="381"/>
      <c r="G456" s="381"/>
      <c r="H456" s="381"/>
    </row>
    <row r="457" spans="2:8" ht="15">
      <c r="B457" s="381"/>
      <c r="C457" s="381"/>
      <c r="D457" s="381"/>
      <c r="E457" s="381"/>
      <c r="F457" s="381"/>
      <c r="G457" s="381"/>
      <c r="H457" s="381"/>
    </row>
    <row r="458" spans="2:8" ht="15">
      <c r="B458" s="381"/>
      <c r="C458" s="381"/>
      <c r="D458" s="381"/>
      <c r="E458" s="381"/>
      <c r="F458" s="381"/>
      <c r="G458" s="381"/>
      <c r="H458" s="381"/>
    </row>
    <row r="459" spans="2:8" ht="15">
      <c r="B459" s="381"/>
      <c r="C459" s="381"/>
      <c r="D459" s="381"/>
      <c r="E459" s="381"/>
      <c r="F459" s="381"/>
      <c r="G459" s="381"/>
      <c r="H459" s="381"/>
    </row>
    <row r="460" spans="2:8" ht="15">
      <c r="B460" s="381"/>
      <c r="C460" s="381"/>
      <c r="D460" s="381"/>
      <c r="E460" s="381"/>
      <c r="F460" s="381"/>
      <c r="G460" s="381"/>
      <c r="H460" s="381"/>
    </row>
    <row r="461" spans="2:8" ht="15">
      <c r="B461" s="381"/>
      <c r="C461" s="381"/>
      <c r="D461" s="381"/>
      <c r="E461" s="381"/>
      <c r="F461" s="381"/>
      <c r="G461" s="381"/>
      <c r="H461" s="381"/>
    </row>
    <row r="462" spans="2:8" ht="15">
      <c r="B462" s="381"/>
      <c r="C462" s="381"/>
      <c r="D462" s="381"/>
      <c r="E462" s="381"/>
      <c r="F462" s="381"/>
      <c r="G462" s="381"/>
      <c r="H462" s="381"/>
    </row>
    <row r="463" spans="2:8" ht="15">
      <c r="B463" s="381"/>
      <c r="C463" s="381"/>
      <c r="D463" s="381"/>
      <c r="E463" s="381"/>
      <c r="F463" s="381"/>
      <c r="G463" s="381"/>
      <c r="H463" s="381"/>
    </row>
    <row r="464" spans="2:8" ht="15">
      <c r="B464" s="381"/>
      <c r="C464" s="381"/>
      <c r="D464" s="381"/>
      <c r="E464" s="381"/>
      <c r="F464" s="381"/>
      <c r="G464" s="381"/>
      <c r="H464" s="381"/>
    </row>
    <row r="465" spans="2:8" ht="15">
      <c r="B465" s="381"/>
      <c r="C465" s="381"/>
      <c r="D465" s="381"/>
      <c r="E465" s="381"/>
      <c r="F465" s="381"/>
      <c r="G465" s="381"/>
      <c r="H465" s="381"/>
    </row>
    <row r="466" spans="2:8" ht="15">
      <c r="B466" s="381"/>
      <c r="C466" s="381"/>
      <c r="D466" s="381"/>
      <c r="E466" s="381"/>
      <c r="F466" s="381"/>
      <c r="G466" s="381"/>
      <c r="H466" s="381"/>
    </row>
    <row r="467" spans="2:8" ht="15">
      <c r="B467" s="381"/>
      <c r="C467" s="381"/>
      <c r="D467" s="381"/>
      <c r="E467" s="381"/>
      <c r="F467" s="381"/>
      <c r="G467" s="381"/>
      <c r="H467" s="381"/>
    </row>
    <row r="468" spans="2:8" ht="15">
      <c r="B468" s="381"/>
      <c r="C468" s="381"/>
      <c r="D468" s="381"/>
      <c r="E468" s="381"/>
      <c r="F468" s="381"/>
      <c r="G468" s="381"/>
      <c r="H468" s="381"/>
    </row>
    <row r="469" spans="2:8" ht="15">
      <c r="B469" s="381"/>
      <c r="C469" s="381"/>
      <c r="D469" s="381"/>
      <c r="E469" s="381"/>
      <c r="F469" s="381"/>
      <c r="G469" s="381"/>
      <c r="H469" s="381"/>
    </row>
    <row r="470" spans="2:8" ht="15">
      <c r="B470" s="381"/>
      <c r="C470" s="381"/>
      <c r="D470" s="381"/>
      <c r="E470" s="381"/>
      <c r="F470" s="381"/>
      <c r="G470" s="381"/>
      <c r="H470" s="381"/>
    </row>
    <row r="471" spans="2:8" ht="15">
      <c r="B471" s="381"/>
      <c r="C471" s="381"/>
      <c r="D471" s="381"/>
      <c r="E471" s="381"/>
      <c r="F471" s="381"/>
      <c r="G471" s="381"/>
      <c r="H471" s="381"/>
    </row>
    <row r="472" spans="2:8" ht="15">
      <c r="B472" s="381"/>
      <c r="C472" s="381"/>
      <c r="D472" s="381"/>
      <c r="E472" s="381"/>
      <c r="F472" s="381"/>
      <c r="G472" s="381"/>
      <c r="H472" s="381"/>
    </row>
    <row r="473" spans="2:8" ht="15">
      <c r="B473" s="381"/>
      <c r="C473" s="381"/>
      <c r="D473" s="381"/>
      <c r="E473" s="381"/>
      <c r="F473" s="381"/>
      <c r="G473" s="381"/>
      <c r="H473" s="381"/>
    </row>
    <row r="474" spans="2:8" ht="15">
      <c r="B474" s="381"/>
      <c r="C474" s="381"/>
      <c r="D474" s="381"/>
      <c r="E474" s="381"/>
      <c r="F474" s="381"/>
      <c r="G474" s="381"/>
      <c r="H474" s="381"/>
    </row>
    <row r="475" spans="2:8" ht="15">
      <c r="B475" s="381"/>
      <c r="C475" s="381"/>
      <c r="D475" s="381"/>
      <c r="E475" s="381"/>
      <c r="F475" s="381"/>
      <c r="G475" s="381"/>
      <c r="H475" s="381"/>
    </row>
    <row r="476" spans="2:8" ht="15">
      <c r="B476" s="381"/>
      <c r="C476" s="381"/>
      <c r="D476" s="381"/>
      <c r="E476" s="381"/>
      <c r="F476" s="381"/>
      <c r="G476" s="381"/>
      <c r="H476" s="381"/>
    </row>
    <row r="477" spans="2:8" ht="15">
      <c r="B477" s="381"/>
      <c r="C477" s="381"/>
      <c r="D477" s="381"/>
      <c r="E477" s="381"/>
      <c r="F477" s="381"/>
      <c r="G477" s="381"/>
      <c r="H477" s="381"/>
    </row>
    <row r="478" spans="2:8" ht="15">
      <c r="B478" s="381"/>
      <c r="C478" s="381"/>
      <c r="D478" s="381"/>
      <c r="E478" s="381"/>
      <c r="F478" s="381"/>
      <c r="G478" s="381"/>
      <c r="H478" s="381"/>
    </row>
    <row r="479" spans="2:8" ht="15">
      <c r="B479" s="381"/>
      <c r="C479" s="381"/>
      <c r="D479" s="381"/>
      <c r="E479" s="381"/>
      <c r="F479" s="381"/>
      <c r="G479" s="381"/>
      <c r="H479" s="381"/>
    </row>
    <row r="480" spans="2:8" ht="15">
      <c r="B480" s="381"/>
      <c r="C480" s="381"/>
      <c r="D480" s="381"/>
      <c r="E480" s="381"/>
      <c r="F480" s="381"/>
      <c r="G480" s="381"/>
      <c r="H480" s="381"/>
    </row>
    <row r="481" spans="2:8" ht="15">
      <c r="B481" s="381"/>
      <c r="C481" s="381"/>
      <c r="D481" s="381"/>
      <c r="E481" s="381"/>
      <c r="F481" s="381"/>
      <c r="G481" s="381"/>
      <c r="H481" s="381"/>
    </row>
    <row r="482" spans="2:8" ht="15">
      <c r="B482" s="381"/>
      <c r="C482" s="381"/>
      <c r="D482" s="381"/>
      <c r="E482" s="381"/>
      <c r="F482" s="381"/>
      <c r="G482" s="381"/>
      <c r="H482" s="381"/>
    </row>
    <row r="483" spans="2:8" ht="15">
      <c r="B483" s="381"/>
      <c r="C483" s="381"/>
      <c r="D483" s="381"/>
      <c r="E483" s="381"/>
      <c r="F483" s="381"/>
      <c r="G483" s="381"/>
      <c r="H483" s="381"/>
    </row>
    <row r="484" spans="2:8" ht="15">
      <c r="B484" s="381"/>
      <c r="C484" s="381"/>
      <c r="D484" s="381"/>
      <c r="E484" s="381"/>
      <c r="F484" s="381"/>
      <c r="G484" s="381"/>
      <c r="H484" s="381"/>
    </row>
    <row r="485" spans="2:8" ht="15">
      <c r="B485" s="381"/>
      <c r="C485" s="381"/>
      <c r="D485" s="381"/>
      <c r="E485" s="381"/>
      <c r="F485" s="381"/>
      <c r="G485" s="381"/>
      <c r="H485" s="381"/>
    </row>
    <row r="486" spans="2:8" ht="15">
      <c r="B486" s="381"/>
      <c r="C486" s="381"/>
      <c r="D486" s="381"/>
      <c r="E486" s="381"/>
      <c r="F486" s="381"/>
      <c r="G486" s="381"/>
      <c r="H486" s="381"/>
    </row>
    <row r="487" spans="2:8" ht="15">
      <c r="B487" s="381"/>
      <c r="C487" s="381"/>
      <c r="D487" s="381"/>
      <c r="E487" s="381"/>
      <c r="F487" s="381"/>
      <c r="G487" s="381"/>
      <c r="H487" s="381"/>
    </row>
    <row r="488" spans="2:8" ht="15">
      <c r="B488" s="381"/>
      <c r="C488" s="381"/>
      <c r="D488" s="381"/>
      <c r="E488" s="381"/>
      <c r="F488" s="381"/>
      <c r="G488" s="381"/>
      <c r="H488" s="381"/>
    </row>
    <row r="489" spans="2:8" ht="15">
      <c r="B489" s="381"/>
      <c r="C489" s="381"/>
      <c r="D489" s="381"/>
      <c r="E489" s="381"/>
      <c r="F489" s="381"/>
      <c r="G489" s="381"/>
      <c r="H489" s="381"/>
    </row>
    <row r="490" spans="2:8" ht="15">
      <c r="B490" s="381"/>
      <c r="C490" s="381"/>
      <c r="D490" s="381"/>
      <c r="E490" s="381"/>
      <c r="F490" s="381"/>
      <c r="G490" s="381"/>
      <c r="H490" s="381"/>
    </row>
    <row r="491" spans="2:8" ht="15">
      <c r="B491" s="381"/>
      <c r="C491" s="381"/>
      <c r="D491" s="381"/>
      <c r="E491" s="381"/>
      <c r="F491" s="381"/>
      <c r="G491" s="381"/>
      <c r="H491" s="381"/>
    </row>
    <row r="492" spans="2:8" ht="15">
      <c r="B492" s="381"/>
      <c r="C492" s="381"/>
      <c r="D492" s="381"/>
      <c r="E492" s="381"/>
      <c r="F492" s="381"/>
      <c r="G492" s="381"/>
      <c r="H492" s="381"/>
    </row>
    <row r="493" spans="2:8" ht="15">
      <c r="B493" s="381"/>
      <c r="C493" s="381"/>
      <c r="D493" s="381"/>
      <c r="E493" s="381"/>
      <c r="F493" s="381"/>
      <c r="G493" s="381"/>
      <c r="H493" s="381"/>
    </row>
    <row r="494" spans="2:8" ht="15">
      <c r="B494" s="381"/>
      <c r="C494" s="381"/>
      <c r="D494" s="381"/>
      <c r="E494" s="381"/>
      <c r="F494" s="381"/>
      <c r="G494" s="381"/>
      <c r="H494" s="381"/>
    </row>
    <row r="495" spans="2:8" ht="15">
      <c r="B495" s="381"/>
      <c r="C495" s="381"/>
      <c r="D495" s="381"/>
      <c r="E495" s="381"/>
      <c r="F495" s="381"/>
      <c r="G495" s="381"/>
      <c r="H495" s="381"/>
    </row>
    <row r="496" spans="2:8" ht="15">
      <c r="B496" s="381"/>
      <c r="C496" s="381"/>
      <c r="D496" s="381"/>
      <c r="E496" s="381"/>
      <c r="F496" s="381"/>
      <c r="G496" s="381"/>
      <c r="H496" s="381"/>
    </row>
    <row r="497" spans="2:8" ht="15">
      <c r="B497" s="381"/>
      <c r="C497" s="381"/>
      <c r="D497" s="381"/>
      <c r="E497" s="381"/>
      <c r="F497" s="381"/>
      <c r="G497" s="381"/>
      <c r="H497" s="381"/>
    </row>
    <row r="498" spans="2:8" ht="15">
      <c r="B498" s="381"/>
      <c r="C498" s="381"/>
      <c r="D498" s="381"/>
      <c r="E498" s="381"/>
      <c r="F498" s="381"/>
      <c r="G498" s="381"/>
      <c r="H498" s="381"/>
    </row>
    <row r="499" spans="2:8" ht="15">
      <c r="B499" s="381"/>
      <c r="C499" s="381"/>
      <c r="D499" s="381"/>
      <c r="E499" s="381"/>
      <c r="F499" s="381"/>
      <c r="G499" s="381"/>
      <c r="H499" s="381"/>
    </row>
    <row r="500" spans="2:8" ht="15">
      <c r="B500" s="381"/>
      <c r="C500" s="381"/>
      <c r="D500" s="381"/>
      <c r="E500" s="381"/>
      <c r="F500" s="381"/>
      <c r="G500" s="381"/>
      <c r="H500" s="381"/>
    </row>
    <row r="501" spans="2:8" ht="15">
      <c r="B501" s="381"/>
      <c r="C501" s="381"/>
      <c r="D501" s="381"/>
      <c r="E501" s="381"/>
      <c r="F501" s="381"/>
      <c r="G501" s="381"/>
      <c r="H501" s="381"/>
    </row>
    <row r="502" spans="2:8" ht="15">
      <c r="B502" s="381"/>
      <c r="C502" s="381"/>
      <c r="D502" s="381"/>
      <c r="E502" s="381"/>
      <c r="F502" s="381"/>
      <c r="G502" s="381"/>
      <c r="H502" s="381"/>
    </row>
    <row r="503" spans="2:8" ht="15">
      <c r="B503" s="381"/>
      <c r="C503" s="381"/>
      <c r="D503" s="381"/>
      <c r="E503" s="381"/>
      <c r="F503" s="381"/>
      <c r="G503" s="381"/>
      <c r="H503" s="381"/>
    </row>
    <row r="504" spans="2:8" ht="15">
      <c r="B504" s="381"/>
      <c r="C504" s="381"/>
      <c r="D504" s="381"/>
      <c r="E504" s="381"/>
      <c r="F504" s="381"/>
      <c r="G504" s="381"/>
      <c r="H504" s="381"/>
    </row>
    <row r="505" spans="2:8" ht="15">
      <c r="B505" s="381"/>
      <c r="C505" s="381"/>
      <c r="D505" s="381"/>
      <c r="E505" s="381"/>
      <c r="F505" s="381"/>
      <c r="G505" s="381"/>
      <c r="H505" s="381"/>
    </row>
    <row r="506" spans="2:8" ht="15">
      <c r="B506" s="381"/>
      <c r="C506" s="381"/>
      <c r="D506" s="381"/>
      <c r="E506" s="381"/>
      <c r="F506" s="381"/>
      <c r="G506" s="381"/>
      <c r="H506" s="381"/>
    </row>
    <row r="507" spans="2:8" ht="15">
      <c r="B507" s="381"/>
      <c r="C507" s="381"/>
      <c r="D507" s="381"/>
      <c r="E507" s="381"/>
      <c r="F507" s="381"/>
      <c r="G507" s="381"/>
      <c r="H507" s="381"/>
    </row>
    <row r="508" spans="2:8" ht="15">
      <c r="B508" s="381"/>
      <c r="C508" s="381"/>
      <c r="D508" s="381"/>
      <c r="E508" s="381"/>
      <c r="F508" s="381"/>
      <c r="G508" s="381"/>
      <c r="H508" s="381"/>
    </row>
    <row r="509" spans="2:8" ht="15">
      <c r="B509" s="381"/>
      <c r="C509" s="381"/>
      <c r="D509" s="381"/>
      <c r="E509" s="381"/>
      <c r="F509" s="381"/>
      <c r="G509" s="381"/>
      <c r="H509" s="381"/>
    </row>
    <row r="510" spans="2:8" ht="15">
      <c r="B510" s="381"/>
      <c r="C510" s="381"/>
      <c r="D510" s="381"/>
      <c r="E510" s="381"/>
      <c r="F510" s="381"/>
      <c r="G510" s="381"/>
      <c r="H510" s="381"/>
    </row>
    <row r="511" spans="2:8" ht="15">
      <c r="B511" s="381"/>
      <c r="C511" s="381"/>
      <c r="D511" s="381"/>
      <c r="E511" s="381"/>
      <c r="F511" s="381"/>
      <c r="G511" s="381"/>
      <c r="H511" s="381"/>
    </row>
    <row r="512" spans="2:8" ht="15">
      <c r="B512" s="381"/>
      <c r="C512" s="381"/>
      <c r="D512" s="381"/>
      <c r="E512" s="381"/>
      <c r="F512" s="381"/>
      <c r="G512" s="381"/>
      <c r="H512" s="381"/>
    </row>
    <row r="513" spans="2:8" ht="15">
      <c r="B513" s="381"/>
      <c r="C513" s="381"/>
      <c r="D513" s="381"/>
      <c r="E513" s="381"/>
      <c r="F513" s="381"/>
      <c r="G513" s="381"/>
      <c r="H513" s="381"/>
    </row>
    <row r="514" spans="2:8" ht="15">
      <c r="B514" s="381"/>
      <c r="C514" s="381"/>
      <c r="D514" s="381"/>
      <c r="E514" s="381"/>
      <c r="F514" s="381"/>
      <c r="G514" s="381"/>
      <c r="H514" s="381"/>
    </row>
    <row r="515" spans="2:8" ht="15">
      <c r="B515" s="381"/>
      <c r="C515" s="381"/>
      <c r="D515" s="381"/>
      <c r="E515" s="381"/>
      <c r="F515" s="381"/>
      <c r="G515" s="381"/>
      <c r="H515" s="381"/>
    </row>
    <row r="516" spans="2:8" ht="15">
      <c r="B516" s="381"/>
      <c r="C516" s="381"/>
      <c r="D516" s="381"/>
      <c r="E516" s="381"/>
      <c r="F516" s="381"/>
      <c r="G516" s="381"/>
      <c r="H516" s="381"/>
    </row>
    <row r="517" spans="2:8" ht="15">
      <c r="B517" s="381"/>
      <c r="C517" s="381"/>
      <c r="D517" s="381"/>
      <c r="E517" s="381"/>
      <c r="F517" s="381"/>
      <c r="G517" s="381"/>
      <c r="H517" s="381"/>
    </row>
    <row r="518" spans="2:8" ht="15">
      <c r="B518" s="381"/>
      <c r="C518" s="381"/>
      <c r="D518" s="381"/>
      <c r="E518" s="381"/>
      <c r="F518" s="381"/>
      <c r="G518" s="381"/>
      <c r="H518" s="381"/>
    </row>
    <row r="519" spans="2:8" ht="15">
      <c r="B519" s="381"/>
      <c r="C519" s="381"/>
      <c r="D519" s="381"/>
      <c r="E519" s="381"/>
      <c r="F519" s="381"/>
      <c r="G519" s="381"/>
      <c r="H519" s="381"/>
    </row>
    <row r="520" spans="2:8" ht="15">
      <c r="B520" s="381"/>
      <c r="C520" s="381"/>
      <c r="D520" s="381"/>
      <c r="E520" s="381"/>
      <c r="F520" s="381"/>
      <c r="G520" s="381"/>
      <c r="H520" s="381"/>
    </row>
    <row r="521" spans="2:8" ht="15">
      <c r="B521" s="381"/>
      <c r="C521" s="381"/>
      <c r="D521" s="381"/>
      <c r="E521" s="381"/>
      <c r="F521" s="381"/>
      <c r="G521" s="381"/>
      <c r="H521" s="381"/>
    </row>
    <row r="522" spans="2:8" ht="15">
      <c r="B522" s="381"/>
      <c r="C522" s="381"/>
      <c r="D522" s="381"/>
      <c r="E522" s="381"/>
      <c r="F522" s="381"/>
      <c r="G522" s="381"/>
      <c r="H522" s="381"/>
    </row>
    <row r="523" spans="2:8" ht="15">
      <c r="B523" s="381"/>
      <c r="C523" s="381"/>
      <c r="D523" s="381"/>
      <c r="E523" s="381"/>
      <c r="F523" s="381"/>
      <c r="G523" s="381"/>
      <c r="H523" s="381"/>
    </row>
    <row r="524" spans="2:8" ht="15">
      <c r="B524" s="381"/>
      <c r="C524" s="381"/>
      <c r="D524" s="381"/>
      <c r="E524" s="381"/>
      <c r="F524" s="381"/>
      <c r="G524" s="381"/>
      <c r="H524" s="381"/>
    </row>
    <row r="525" spans="2:8" ht="15">
      <c r="B525" s="381"/>
      <c r="C525" s="381"/>
      <c r="D525" s="381"/>
      <c r="E525" s="381"/>
      <c r="F525" s="381"/>
      <c r="G525" s="381"/>
      <c r="H525" s="381"/>
    </row>
    <row r="526" spans="2:8" ht="15">
      <c r="B526" s="381"/>
      <c r="C526" s="381"/>
      <c r="D526" s="381"/>
      <c r="E526" s="381"/>
      <c r="F526" s="381"/>
      <c r="G526" s="381"/>
      <c r="H526" s="381"/>
    </row>
    <row r="527" spans="2:8" ht="15">
      <c r="B527" s="381"/>
      <c r="C527" s="381"/>
      <c r="D527" s="381"/>
      <c r="E527" s="381"/>
      <c r="F527" s="381"/>
      <c r="G527" s="381"/>
      <c r="H527" s="381"/>
    </row>
    <row r="528" spans="2:8" ht="15">
      <c r="B528" s="381"/>
      <c r="C528" s="381"/>
      <c r="D528" s="381"/>
      <c r="E528" s="381"/>
      <c r="F528" s="381"/>
      <c r="G528" s="381"/>
      <c r="H528" s="381"/>
    </row>
    <row r="529" spans="2:8" ht="15">
      <c r="B529" s="381"/>
      <c r="C529" s="381"/>
      <c r="D529" s="381"/>
      <c r="E529" s="381"/>
      <c r="F529" s="381"/>
      <c r="G529" s="381"/>
      <c r="H529" s="381"/>
    </row>
    <row r="530" spans="2:8" ht="15">
      <c r="B530" s="381"/>
      <c r="C530" s="381"/>
      <c r="D530" s="381"/>
      <c r="E530" s="381"/>
      <c r="F530" s="381"/>
      <c r="G530" s="381"/>
      <c r="H530" s="381"/>
    </row>
    <row r="531" spans="2:8" ht="15">
      <c r="B531" s="381"/>
      <c r="C531" s="381"/>
      <c r="D531" s="381"/>
      <c r="E531" s="381"/>
      <c r="F531" s="381"/>
      <c r="G531" s="381"/>
      <c r="H531" s="381"/>
    </row>
    <row r="532" spans="2:8" ht="15">
      <c r="B532" s="381"/>
      <c r="C532" s="381"/>
      <c r="D532" s="381"/>
      <c r="E532" s="381"/>
      <c r="F532" s="381"/>
      <c r="G532" s="381"/>
      <c r="H532" s="381"/>
    </row>
    <row r="533" spans="2:8" ht="15">
      <c r="B533" s="381"/>
      <c r="C533" s="381"/>
      <c r="D533" s="381"/>
      <c r="E533" s="381"/>
      <c r="F533" s="381"/>
      <c r="G533" s="381"/>
      <c r="H533" s="381"/>
    </row>
    <row r="534" spans="2:8" ht="15">
      <c r="B534" s="381"/>
      <c r="C534" s="381"/>
      <c r="D534" s="381"/>
      <c r="E534" s="381"/>
      <c r="F534" s="381"/>
      <c r="G534" s="381"/>
      <c r="H534" s="381"/>
    </row>
    <row r="535" spans="2:8" ht="15">
      <c r="B535" s="381"/>
      <c r="C535" s="381"/>
      <c r="D535" s="381"/>
      <c r="E535" s="381"/>
      <c r="F535" s="381"/>
      <c r="G535" s="381"/>
      <c r="H535" s="381"/>
    </row>
    <row r="536" spans="2:8" ht="15">
      <c r="B536" s="381"/>
      <c r="C536" s="381"/>
      <c r="D536" s="381"/>
      <c r="E536" s="381"/>
      <c r="F536" s="381"/>
      <c r="G536" s="381"/>
      <c r="H536" s="381"/>
    </row>
    <row r="537" spans="2:8" ht="15">
      <c r="B537" s="381"/>
      <c r="C537" s="381"/>
      <c r="D537" s="381"/>
      <c r="E537" s="381"/>
      <c r="F537" s="381"/>
      <c r="G537" s="381"/>
      <c r="H537" s="381"/>
    </row>
    <row r="538" spans="2:8" ht="15">
      <c r="B538" s="381"/>
      <c r="C538" s="381"/>
      <c r="D538" s="381"/>
      <c r="E538" s="381"/>
      <c r="F538" s="381"/>
      <c r="G538" s="381"/>
      <c r="H538" s="381"/>
    </row>
    <row r="539" spans="2:8" ht="15">
      <c r="B539" s="381"/>
      <c r="C539" s="381"/>
      <c r="D539" s="381"/>
      <c r="E539" s="381"/>
      <c r="F539" s="381"/>
      <c r="G539" s="381"/>
      <c r="H539" s="381"/>
    </row>
    <row r="540" spans="2:8" ht="15">
      <c r="B540" s="381"/>
      <c r="C540" s="381"/>
      <c r="D540" s="381"/>
      <c r="E540" s="381"/>
      <c r="F540" s="381"/>
      <c r="G540" s="381"/>
      <c r="H540" s="381"/>
    </row>
    <row r="541" spans="2:8" ht="15">
      <c r="B541" s="381"/>
      <c r="C541" s="381"/>
      <c r="D541" s="381"/>
      <c r="E541" s="381"/>
      <c r="F541" s="381"/>
      <c r="G541" s="381"/>
      <c r="H541" s="381"/>
    </row>
    <row r="542" spans="2:8" ht="15">
      <c r="B542" s="381"/>
      <c r="C542" s="381"/>
      <c r="D542" s="381"/>
      <c r="E542" s="381"/>
      <c r="F542" s="381"/>
      <c r="G542" s="381"/>
      <c r="H542" s="381"/>
    </row>
    <row r="543" spans="2:8" ht="15">
      <c r="B543" s="381"/>
      <c r="C543" s="381"/>
      <c r="D543" s="381"/>
      <c r="E543" s="381"/>
      <c r="F543" s="381"/>
      <c r="G543" s="381"/>
      <c r="H543" s="381"/>
    </row>
    <row r="544" spans="2:8" ht="15">
      <c r="B544" s="381"/>
      <c r="C544" s="381"/>
      <c r="D544" s="381"/>
      <c r="E544" s="381"/>
      <c r="F544" s="381"/>
      <c r="G544" s="381"/>
      <c r="H544" s="381"/>
    </row>
    <row r="545" spans="2:8" ht="15">
      <c r="B545" s="381"/>
      <c r="C545" s="381"/>
      <c r="D545" s="381"/>
      <c r="E545" s="381"/>
      <c r="F545" s="381"/>
      <c r="G545" s="381"/>
      <c r="H545" s="381"/>
    </row>
    <row r="546" spans="2:8" ht="15">
      <c r="B546" s="381"/>
      <c r="C546" s="381"/>
      <c r="D546" s="381"/>
      <c r="E546" s="381"/>
      <c r="F546" s="381"/>
      <c r="G546" s="381"/>
      <c r="H546" s="381"/>
    </row>
    <row r="547" spans="2:8" ht="15">
      <c r="B547" s="381"/>
      <c r="C547" s="381"/>
      <c r="D547" s="381"/>
      <c r="E547" s="381"/>
      <c r="F547" s="381"/>
      <c r="G547" s="381"/>
      <c r="H547" s="381"/>
    </row>
    <row r="548" spans="2:8" ht="15">
      <c r="B548" s="381"/>
      <c r="C548" s="381"/>
      <c r="D548" s="381"/>
      <c r="E548" s="381"/>
      <c r="F548" s="381"/>
      <c r="G548" s="381"/>
      <c r="H548" s="381"/>
    </row>
    <row r="549" spans="2:8" ht="15">
      <c r="B549" s="381"/>
      <c r="C549" s="381"/>
      <c r="D549" s="381"/>
      <c r="E549" s="381"/>
      <c r="F549" s="381"/>
      <c r="G549" s="381"/>
      <c r="H549" s="381"/>
    </row>
    <row r="550" spans="2:8" ht="15">
      <c r="B550" s="381"/>
      <c r="C550" s="381"/>
      <c r="D550" s="381"/>
      <c r="E550" s="381"/>
      <c r="F550" s="381"/>
      <c r="G550" s="381"/>
      <c r="H550" s="381"/>
    </row>
    <row r="551" spans="2:8" ht="15">
      <c r="B551" s="381"/>
      <c r="C551" s="381"/>
      <c r="D551" s="381"/>
      <c r="E551" s="381"/>
      <c r="F551" s="381"/>
      <c r="G551" s="381"/>
      <c r="H551" s="381"/>
    </row>
    <row r="552" spans="2:8" ht="15">
      <c r="B552" s="381"/>
      <c r="C552" s="381"/>
      <c r="D552" s="381"/>
      <c r="E552" s="381"/>
      <c r="F552" s="381"/>
      <c r="G552" s="381"/>
      <c r="H552" s="381"/>
    </row>
    <row r="553" spans="2:8" ht="15">
      <c r="B553" s="381"/>
      <c r="C553" s="381"/>
      <c r="D553" s="381"/>
      <c r="E553" s="381"/>
      <c r="F553" s="381"/>
      <c r="G553" s="381"/>
      <c r="H553" s="381"/>
    </row>
    <row r="554" spans="2:8" ht="15">
      <c r="B554" s="381"/>
      <c r="C554" s="381"/>
      <c r="D554" s="381"/>
      <c r="E554" s="381"/>
      <c r="F554" s="381"/>
      <c r="G554" s="381"/>
      <c r="H554" s="381"/>
    </row>
    <row r="555" spans="2:8" ht="15">
      <c r="B555" s="381"/>
      <c r="C555" s="381"/>
      <c r="D555" s="381"/>
      <c r="E555" s="381"/>
      <c r="F555" s="381"/>
      <c r="G555" s="381"/>
      <c r="H555" s="381"/>
    </row>
    <row r="556" spans="2:8" ht="15">
      <c r="B556" s="381"/>
      <c r="C556" s="381"/>
      <c r="D556" s="381"/>
      <c r="E556" s="381"/>
      <c r="F556" s="381"/>
      <c r="G556" s="381"/>
      <c r="H556" s="381"/>
    </row>
    <row r="557" spans="2:8" ht="15">
      <c r="B557" s="381"/>
      <c r="C557" s="381"/>
      <c r="D557" s="381"/>
      <c r="E557" s="381"/>
      <c r="F557" s="381"/>
      <c r="G557" s="381"/>
      <c r="H557" s="381"/>
    </row>
    <row r="558" spans="2:8" ht="15">
      <c r="B558" s="381"/>
      <c r="C558" s="381"/>
      <c r="D558" s="381"/>
      <c r="E558" s="381"/>
      <c r="F558" s="381"/>
      <c r="G558" s="381"/>
      <c r="H558" s="381"/>
    </row>
    <row r="559" spans="2:8" ht="15">
      <c r="B559" s="381"/>
      <c r="C559" s="381"/>
      <c r="D559" s="381"/>
      <c r="E559" s="381"/>
      <c r="F559" s="381"/>
      <c r="G559" s="381"/>
      <c r="H559" s="381"/>
    </row>
    <row r="560" spans="2:8" ht="15">
      <c r="B560" s="381"/>
      <c r="C560" s="381"/>
      <c r="D560" s="381"/>
      <c r="E560" s="381"/>
      <c r="F560" s="381"/>
      <c r="G560" s="381"/>
      <c r="H560" s="381"/>
    </row>
    <row r="561" spans="2:8" ht="15">
      <c r="B561" s="381"/>
      <c r="C561" s="381"/>
      <c r="D561" s="381"/>
      <c r="E561" s="381"/>
      <c r="F561" s="381"/>
      <c r="G561" s="381"/>
      <c r="H561" s="381"/>
    </row>
    <row r="562" spans="2:8" ht="15">
      <c r="B562" s="381"/>
      <c r="C562" s="381"/>
      <c r="D562" s="381"/>
      <c r="E562" s="381"/>
      <c r="F562" s="381"/>
      <c r="G562" s="381"/>
      <c r="H562" s="381"/>
    </row>
    <row r="563" spans="2:8" ht="15">
      <c r="B563" s="381"/>
      <c r="C563" s="381"/>
      <c r="D563" s="381"/>
      <c r="E563" s="381"/>
      <c r="F563" s="381"/>
      <c r="G563" s="381"/>
      <c r="H563" s="381"/>
    </row>
    <row r="564" spans="2:8" ht="15">
      <c r="B564" s="381"/>
      <c r="C564" s="381"/>
      <c r="D564" s="381"/>
      <c r="E564" s="381"/>
      <c r="F564" s="381"/>
      <c r="G564" s="381"/>
      <c r="H564" s="381"/>
    </row>
    <row r="565" spans="2:8" ht="15">
      <c r="B565" s="381"/>
      <c r="C565" s="381"/>
      <c r="D565" s="381"/>
      <c r="E565" s="381"/>
      <c r="F565" s="381"/>
      <c r="G565" s="381"/>
      <c r="H565" s="381"/>
    </row>
    <row r="566" spans="2:8" ht="15">
      <c r="B566" s="381"/>
      <c r="C566" s="381"/>
      <c r="D566" s="381"/>
      <c r="E566" s="381"/>
      <c r="F566" s="381"/>
      <c r="G566" s="381"/>
      <c r="H566" s="381"/>
    </row>
    <row r="567" spans="2:8" ht="15">
      <c r="B567" s="381"/>
      <c r="C567" s="381"/>
      <c r="D567" s="381"/>
      <c r="E567" s="381"/>
      <c r="F567" s="381"/>
      <c r="G567" s="381"/>
      <c r="H567" s="381"/>
    </row>
    <row r="568" spans="2:8" ht="15">
      <c r="B568" s="381"/>
      <c r="C568" s="381"/>
      <c r="D568" s="381"/>
      <c r="E568" s="381"/>
      <c r="F568" s="381"/>
      <c r="G568" s="381"/>
      <c r="H568" s="381"/>
    </row>
    <row r="569" spans="2:8" ht="15">
      <c r="B569" s="381"/>
      <c r="C569" s="381"/>
      <c r="D569" s="381"/>
      <c r="E569" s="381"/>
      <c r="F569" s="381"/>
      <c r="G569" s="381"/>
      <c r="H569" s="381"/>
    </row>
    <row r="570" spans="2:8" ht="15">
      <c r="B570" s="381"/>
      <c r="C570" s="381"/>
      <c r="D570" s="381"/>
      <c r="E570" s="381"/>
      <c r="F570" s="381"/>
      <c r="G570" s="381"/>
      <c r="H570" s="381"/>
    </row>
    <row r="571" spans="2:8" ht="15">
      <c r="B571" s="381"/>
      <c r="C571" s="381"/>
      <c r="D571" s="381"/>
      <c r="E571" s="381"/>
      <c r="F571" s="381"/>
      <c r="G571" s="381"/>
      <c r="H571" s="381"/>
    </row>
    <row r="572" spans="2:8" ht="15">
      <c r="B572" s="381"/>
      <c r="C572" s="381"/>
      <c r="D572" s="381"/>
      <c r="E572" s="381"/>
      <c r="F572" s="381"/>
      <c r="G572" s="381"/>
      <c r="H572" s="381"/>
    </row>
    <row r="573" spans="2:8" ht="15">
      <c r="B573" s="381"/>
      <c r="C573" s="381"/>
      <c r="D573" s="381"/>
      <c r="E573" s="381"/>
      <c r="F573" s="381"/>
      <c r="G573" s="381"/>
      <c r="H573" s="381"/>
    </row>
    <row r="574" spans="2:8" ht="15">
      <c r="B574" s="381"/>
      <c r="C574" s="381"/>
      <c r="D574" s="381"/>
      <c r="E574" s="381"/>
      <c r="F574" s="381"/>
      <c r="G574" s="381"/>
      <c r="H574" s="381"/>
    </row>
    <row r="575" spans="2:8" ht="15">
      <c r="B575" s="381"/>
      <c r="C575" s="381"/>
      <c r="D575" s="381"/>
      <c r="E575" s="381"/>
      <c r="F575" s="381"/>
      <c r="G575" s="381"/>
      <c r="H575" s="381"/>
    </row>
    <row r="576" spans="2:8" ht="15">
      <c r="B576" s="381"/>
      <c r="C576" s="381"/>
      <c r="D576" s="381"/>
      <c r="E576" s="381"/>
      <c r="F576" s="381"/>
      <c r="G576" s="381"/>
      <c r="H576" s="381"/>
    </row>
    <row r="577" spans="2:8" ht="15">
      <c r="B577" s="381"/>
      <c r="C577" s="381"/>
      <c r="D577" s="381"/>
      <c r="E577" s="381"/>
      <c r="F577" s="381"/>
      <c r="G577" s="381"/>
      <c r="H577" s="381"/>
    </row>
    <row r="578" spans="2:8" ht="15">
      <c r="B578" s="381"/>
      <c r="C578" s="381"/>
      <c r="D578" s="381"/>
      <c r="E578" s="381"/>
      <c r="F578" s="381"/>
      <c r="G578" s="381"/>
      <c r="H578" s="381"/>
    </row>
    <row r="579" spans="2:8" ht="15">
      <c r="B579" s="381"/>
      <c r="C579" s="381"/>
      <c r="D579" s="381"/>
      <c r="E579" s="381"/>
      <c r="F579" s="381"/>
      <c r="G579" s="381"/>
      <c r="H579" s="381"/>
    </row>
    <row r="580" spans="2:8" ht="15">
      <c r="B580" s="381"/>
      <c r="C580" s="381"/>
      <c r="D580" s="381"/>
      <c r="E580" s="381"/>
      <c r="F580" s="381"/>
      <c r="G580" s="381"/>
      <c r="H580" s="381"/>
    </row>
    <row r="581" spans="2:8" ht="15">
      <c r="B581" s="381"/>
      <c r="C581" s="381"/>
      <c r="D581" s="381"/>
      <c r="E581" s="381"/>
      <c r="F581" s="381"/>
      <c r="G581" s="381"/>
      <c r="H581" s="381"/>
    </row>
    <row r="582" spans="2:8" ht="15">
      <c r="B582" s="381"/>
      <c r="C582" s="381"/>
      <c r="D582" s="381"/>
      <c r="E582" s="381"/>
      <c r="F582" s="381"/>
      <c r="G582" s="381"/>
      <c r="H582" s="381"/>
    </row>
    <row r="583" spans="2:8" ht="15">
      <c r="B583" s="381"/>
      <c r="C583" s="381"/>
      <c r="D583" s="381"/>
      <c r="E583" s="381"/>
      <c r="F583" s="381"/>
      <c r="G583" s="381"/>
      <c r="H583" s="381"/>
    </row>
    <row r="584" spans="2:8" ht="15">
      <c r="B584" s="381"/>
      <c r="C584" s="381"/>
      <c r="D584" s="381"/>
      <c r="E584" s="381"/>
      <c r="F584" s="381"/>
      <c r="G584" s="381"/>
      <c r="H584" s="381"/>
    </row>
    <row r="585" spans="2:8" ht="15">
      <c r="B585" s="381"/>
      <c r="C585" s="381"/>
      <c r="D585" s="381"/>
      <c r="E585" s="381"/>
      <c r="F585" s="381"/>
      <c r="G585" s="381"/>
      <c r="H585" s="381"/>
    </row>
    <row r="586" spans="2:8" ht="15">
      <c r="B586" s="381"/>
      <c r="C586" s="381"/>
      <c r="D586" s="381"/>
      <c r="E586" s="381"/>
      <c r="F586" s="381"/>
      <c r="G586" s="381"/>
      <c r="H586" s="381"/>
    </row>
    <row r="587" spans="2:8" ht="15">
      <c r="B587" s="381"/>
      <c r="C587" s="381"/>
      <c r="D587" s="381"/>
      <c r="E587" s="381"/>
      <c r="F587" s="381"/>
      <c r="G587" s="381"/>
      <c r="H587" s="381"/>
    </row>
    <row r="588" spans="2:8" ht="15">
      <c r="B588" s="381"/>
      <c r="C588" s="381"/>
      <c r="D588" s="381"/>
      <c r="E588" s="381"/>
      <c r="F588" s="381"/>
      <c r="G588" s="381"/>
      <c r="H588" s="381"/>
    </row>
    <row r="589" spans="2:8" ht="15">
      <c r="B589" s="381"/>
      <c r="C589" s="381"/>
      <c r="D589" s="381"/>
      <c r="E589" s="381"/>
      <c r="F589" s="381"/>
      <c r="G589" s="381"/>
      <c r="H589" s="381"/>
    </row>
    <row r="590" spans="2:8" ht="15">
      <c r="B590" s="381"/>
      <c r="C590" s="381"/>
      <c r="D590" s="381"/>
      <c r="E590" s="381"/>
      <c r="F590" s="381"/>
      <c r="G590" s="381"/>
      <c r="H590" s="381"/>
    </row>
    <row r="591" spans="2:8" ht="15">
      <c r="B591" s="381"/>
      <c r="C591" s="381"/>
      <c r="D591" s="381"/>
      <c r="E591" s="381"/>
      <c r="F591" s="381"/>
      <c r="G591" s="381"/>
      <c r="H591" s="381"/>
    </row>
    <row r="592" spans="2:8" ht="15">
      <c r="B592" s="381"/>
      <c r="C592" s="381"/>
      <c r="D592" s="381"/>
      <c r="E592" s="381"/>
      <c r="F592" s="381"/>
      <c r="G592" s="381"/>
      <c r="H592" s="381"/>
    </row>
    <row r="593" spans="2:8" ht="15">
      <c r="B593" s="381"/>
      <c r="C593" s="381"/>
      <c r="D593" s="381"/>
      <c r="E593" s="381"/>
      <c r="F593" s="381"/>
      <c r="G593" s="381"/>
      <c r="H593" s="381"/>
    </row>
    <row r="594" spans="2:8" ht="15">
      <c r="B594" s="381"/>
      <c r="C594" s="381"/>
      <c r="D594" s="381"/>
      <c r="E594" s="381"/>
      <c r="F594" s="381"/>
      <c r="G594" s="381"/>
      <c r="H594" s="381"/>
    </row>
    <row r="595" spans="2:8" ht="15">
      <c r="B595" s="381"/>
      <c r="C595" s="381"/>
      <c r="D595" s="381"/>
      <c r="E595" s="381"/>
      <c r="F595" s="381"/>
      <c r="G595" s="381"/>
      <c r="H595" s="381"/>
    </row>
    <row r="596" spans="2:8" ht="15">
      <c r="B596" s="381"/>
      <c r="C596" s="381"/>
      <c r="D596" s="381"/>
      <c r="E596" s="381"/>
      <c r="F596" s="381"/>
      <c r="G596" s="381"/>
      <c r="H596" s="381"/>
    </row>
    <row r="597" spans="2:8" ht="15">
      <c r="B597" s="381"/>
      <c r="C597" s="381"/>
      <c r="D597" s="381"/>
      <c r="E597" s="381"/>
      <c r="F597" s="381"/>
      <c r="G597" s="381"/>
      <c r="H597" s="381"/>
    </row>
    <row r="598" spans="2:8" ht="15">
      <c r="B598" s="381"/>
      <c r="C598" s="381"/>
      <c r="D598" s="381"/>
      <c r="E598" s="381"/>
      <c r="F598" s="381"/>
      <c r="G598" s="381"/>
      <c r="H598" s="381"/>
    </row>
    <row r="599" spans="2:8" ht="15">
      <c r="B599" s="381"/>
      <c r="C599" s="381"/>
      <c r="D599" s="381"/>
      <c r="E599" s="381"/>
      <c r="F599" s="381"/>
      <c r="G599" s="381"/>
      <c r="H599" s="381"/>
    </row>
    <row r="600" spans="2:8" ht="15">
      <c r="B600" s="381"/>
      <c r="C600" s="381"/>
      <c r="D600" s="381"/>
      <c r="E600" s="381"/>
      <c r="F600" s="381"/>
      <c r="G600" s="381"/>
      <c r="H600" s="381"/>
    </row>
    <row r="601" spans="2:8" ht="15">
      <c r="B601" s="381"/>
      <c r="C601" s="381"/>
      <c r="D601" s="381"/>
      <c r="E601" s="381"/>
      <c r="F601" s="381"/>
      <c r="G601" s="381"/>
      <c r="H601" s="381"/>
    </row>
    <row r="602" spans="2:8" ht="15">
      <c r="B602" s="381"/>
      <c r="C602" s="381"/>
      <c r="D602" s="381"/>
      <c r="E602" s="381"/>
      <c r="F602" s="381"/>
      <c r="G602" s="381"/>
      <c r="H602" s="381"/>
    </row>
    <row r="603" spans="2:8" ht="15">
      <c r="B603" s="381"/>
      <c r="C603" s="381"/>
      <c r="D603" s="381"/>
      <c r="E603" s="381"/>
      <c r="F603" s="381"/>
      <c r="G603" s="381"/>
      <c r="H603" s="381"/>
    </row>
    <row r="604" spans="2:8" ht="15">
      <c r="B604" s="381"/>
      <c r="C604" s="381"/>
      <c r="D604" s="381"/>
      <c r="E604" s="381"/>
      <c r="F604" s="381"/>
      <c r="G604" s="381"/>
      <c r="H604" s="381"/>
    </row>
    <row r="605" spans="2:8" ht="15">
      <c r="B605" s="381"/>
      <c r="C605" s="381"/>
      <c r="D605" s="381"/>
      <c r="E605" s="381"/>
      <c r="F605" s="381"/>
      <c r="G605" s="381"/>
      <c r="H605" s="381"/>
    </row>
    <row r="606" spans="2:8" ht="15">
      <c r="B606" s="381"/>
      <c r="C606" s="381"/>
      <c r="D606" s="381"/>
      <c r="E606" s="381"/>
      <c r="F606" s="381"/>
      <c r="G606" s="381"/>
      <c r="H606" s="381"/>
    </row>
    <row r="607" spans="2:8" ht="15">
      <c r="B607" s="381"/>
      <c r="C607" s="381"/>
      <c r="D607" s="381"/>
      <c r="E607" s="381"/>
      <c r="F607" s="381"/>
      <c r="G607" s="381"/>
      <c r="H607" s="381"/>
    </row>
    <row r="608" spans="2:8" ht="15">
      <c r="B608" s="381"/>
      <c r="C608" s="381"/>
      <c r="D608" s="381"/>
      <c r="E608" s="381"/>
      <c r="F608" s="381"/>
      <c r="G608" s="381"/>
      <c r="H608" s="381"/>
    </row>
    <row r="609" spans="2:8" ht="15">
      <c r="B609" s="381"/>
      <c r="C609" s="381"/>
      <c r="D609" s="381"/>
      <c r="E609" s="381"/>
      <c r="F609" s="381"/>
      <c r="G609" s="381"/>
      <c r="H609" s="381"/>
    </row>
    <row r="610" spans="2:8" ht="15">
      <c r="B610" s="381"/>
      <c r="C610" s="381"/>
      <c r="D610" s="381"/>
      <c r="E610" s="381"/>
      <c r="F610" s="381"/>
      <c r="G610" s="381"/>
      <c r="H610" s="381"/>
    </row>
    <row r="611" spans="2:8" ht="15">
      <c r="B611" s="381"/>
      <c r="C611" s="381"/>
      <c r="D611" s="381"/>
      <c r="E611" s="381"/>
      <c r="F611" s="381"/>
      <c r="G611" s="381"/>
      <c r="H611" s="381"/>
    </row>
    <row r="612" spans="2:8" ht="15">
      <c r="B612" s="381"/>
      <c r="C612" s="381"/>
      <c r="D612" s="381"/>
      <c r="E612" s="381"/>
      <c r="F612" s="381"/>
      <c r="G612" s="381"/>
      <c r="H612" s="381"/>
    </row>
    <row r="613" spans="2:8" ht="15">
      <c r="B613" s="381"/>
      <c r="C613" s="381"/>
      <c r="D613" s="381"/>
      <c r="E613" s="381"/>
      <c r="F613" s="381"/>
      <c r="G613" s="381"/>
      <c r="H613" s="381"/>
    </row>
    <row r="614" spans="2:8" ht="15">
      <c r="B614" s="381"/>
      <c r="C614" s="381"/>
      <c r="D614" s="381"/>
      <c r="E614" s="381"/>
      <c r="F614" s="381"/>
      <c r="G614" s="381"/>
      <c r="H614" s="381"/>
    </row>
    <row r="615" spans="2:8" ht="15">
      <c r="B615" s="381"/>
      <c r="C615" s="381"/>
      <c r="D615" s="381"/>
      <c r="E615" s="381"/>
      <c r="F615" s="381"/>
      <c r="G615" s="381"/>
      <c r="H615" s="381"/>
    </row>
    <row r="616" spans="2:8" ht="15">
      <c r="B616" s="381"/>
      <c r="C616" s="381"/>
      <c r="D616" s="381"/>
      <c r="E616" s="381"/>
      <c r="F616" s="381"/>
      <c r="G616" s="381"/>
      <c r="H616" s="381"/>
    </row>
    <row r="617" spans="2:8" ht="15">
      <c r="B617" s="381"/>
      <c r="C617" s="381"/>
      <c r="D617" s="381"/>
      <c r="E617" s="381"/>
      <c r="F617" s="381"/>
      <c r="G617" s="381"/>
      <c r="H617" s="381"/>
    </row>
    <row r="618" spans="2:8" ht="15">
      <c r="B618" s="381"/>
      <c r="C618" s="381"/>
      <c r="D618" s="381"/>
      <c r="E618" s="381"/>
      <c r="F618" s="381"/>
      <c r="G618" s="381"/>
      <c r="H618" s="381"/>
    </row>
    <row r="619" spans="2:8" ht="15">
      <c r="B619" s="381"/>
      <c r="C619" s="381"/>
      <c r="D619" s="381"/>
      <c r="E619" s="381"/>
      <c r="F619" s="381"/>
      <c r="G619" s="381"/>
      <c r="H619" s="381"/>
    </row>
    <row r="620" spans="2:8" ht="15">
      <c r="B620" s="381"/>
      <c r="C620" s="381"/>
      <c r="D620" s="381"/>
      <c r="E620" s="381"/>
      <c r="F620" s="381"/>
      <c r="G620" s="381"/>
      <c r="H620" s="381"/>
    </row>
    <row r="621" spans="2:8" ht="15">
      <c r="B621" s="381"/>
      <c r="C621" s="381"/>
      <c r="D621" s="381"/>
      <c r="E621" s="381"/>
      <c r="F621" s="381"/>
      <c r="G621" s="381"/>
      <c r="H621" s="381"/>
    </row>
    <row r="622" spans="2:8" ht="15">
      <c r="B622" s="381"/>
      <c r="C622" s="381"/>
      <c r="D622" s="381"/>
      <c r="E622" s="381"/>
      <c r="F622" s="381"/>
      <c r="G622" s="381"/>
      <c r="H622" s="381"/>
    </row>
    <row r="623" spans="2:8" ht="15">
      <c r="B623" s="381"/>
      <c r="C623" s="381"/>
      <c r="D623" s="381"/>
      <c r="E623" s="381"/>
      <c r="F623" s="381"/>
      <c r="G623" s="381"/>
      <c r="H623" s="381"/>
    </row>
    <row r="624" spans="2:8" ht="15">
      <c r="B624" s="381"/>
      <c r="C624" s="381"/>
      <c r="D624" s="381"/>
      <c r="E624" s="381"/>
      <c r="F624" s="381"/>
      <c r="G624" s="381"/>
      <c r="H624" s="381"/>
    </row>
    <row r="625" spans="2:8" ht="15">
      <c r="B625" s="381"/>
      <c r="C625" s="381"/>
      <c r="D625" s="381"/>
      <c r="E625" s="381"/>
      <c r="F625" s="381"/>
      <c r="G625" s="381"/>
      <c r="H625" s="381"/>
    </row>
    <row r="626" spans="2:8" ht="15">
      <c r="B626" s="381"/>
      <c r="C626" s="381"/>
      <c r="D626" s="381"/>
      <c r="E626" s="381"/>
      <c r="F626" s="381"/>
      <c r="G626" s="381"/>
      <c r="H626" s="381"/>
    </row>
    <row r="627" spans="2:8" ht="15">
      <c r="B627" s="381"/>
      <c r="C627" s="381"/>
      <c r="D627" s="381"/>
      <c r="E627" s="381"/>
      <c r="F627" s="381"/>
      <c r="G627" s="381"/>
      <c r="H627" s="381"/>
    </row>
    <row r="628" spans="2:8" ht="15">
      <c r="B628" s="381"/>
      <c r="C628" s="381"/>
      <c r="D628" s="381"/>
      <c r="E628" s="381"/>
      <c r="F628" s="381"/>
      <c r="G628" s="381"/>
      <c r="H628" s="381"/>
    </row>
    <row r="629" spans="2:8" ht="15">
      <c r="B629" s="381"/>
      <c r="C629" s="381"/>
      <c r="D629" s="381"/>
      <c r="E629" s="381"/>
      <c r="F629" s="381"/>
      <c r="G629" s="381"/>
      <c r="H629" s="381"/>
    </row>
    <row r="630" spans="2:8" ht="15">
      <c r="B630" s="381"/>
      <c r="C630" s="381"/>
      <c r="D630" s="381"/>
      <c r="E630" s="381"/>
      <c r="F630" s="381"/>
      <c r="G630" s="381"/>
      <c r="H630" s="381"/>
    </row>
    <row r="631" spans="2:8" ht="15">
      <c r="B631" s="381"/>
      <c r="C631" s="381"/>
      <c r="D631" s="381"/>
      <c r="E631" s="381"/>
      <c r="F631" s="381"/>
      <c r="G631" s="381"/>
      <c r="H631" s="381"/>
    </row>
    <row r="632" spans="2:8" ht="15">
      <c r="B632" s="381"/>
      <c r="C632" s="381"/>
      <c r="D632" s="381"/>
      <c r="E632" s="381"/>
      <c r="F632" s="381"/>
      <c r="G632" s="381"/>
      <c r="H632" s="381"/>
    </row>
    <row r="633" spans="2:8" ht="15">
      <c r="B633" s="381"/>
      <c r="C633" s="381"/>
      <c r="D633" s="381"/>
      <c r="E633" s="381"/>
      <c r="F633" s="381"/>
      <c r="G633" s="381"/>
      <c r="H633" s="381"/>
    </row>
    <row r="634" spans="2:8" ht="15">
      <c r="B634" s="381"/>
      <c r="C634" s="381"/>
      <c r="D634" s="381"/>
      <c r="E634" s="381"/>
      <c r="F634" s="381"/>
      <c r="G634" s="381"/>
      <c r="H634" s="381"/>
    </row>
    <row r="635" spans="2:8" ht="15">
      <c r="B635" s="381"/>
      <c r="C635" s="381"/>
      <c r="D635" s="381"/>
      <c r="E635" s="381"/>
      <c r="F635" s="381"/>
      <c r="G635" s="381"/>
      <c r="H635" s="381"/>
    </row>
    <row r="636" spans="2:8" ht="15">
      <c r="B636" s="381"/>
      <c r="C636" s="381"/>
      <c r="D636" s="381"/>
      <c r="E636" s="381"/>
      <c r="F636" s="381"/>
      <c r="G636" s="381"/>
      <c r="H636" s="381"/>
    </row>
    <row r="637" spans="2:8" ht="15">
      <c r="B637" s="381"/>
      <c r="C637" s="381"/>
      <c r="D637" s="381"/>
      <c r="E637" s="381"/>
      <c r="F637" s="381"/>
      <c r="G637" s="381"/>
      <c r="H637" s="381"/>
    </row>
    <row r="638" spans="2:8" ht="15">
      <c r="B638" s="381"/>
      <c r="C638" s="381"/>
      <c r="D638" s="381"/>
      <c r="E638" s="381"/>
      <c r="F638" s="381"/>
      <c r="G638" s="381"/>
      <c r="H638" s="381"/>
    </row>
    <row r="639" spans="2:8" ht="15">
      <c r="B639" s="381"/>
      <c r="C639" s="381"/>
      <c r="D639" s="381"/>
      <c r="E639" s="381"/>
      <c r="F639" s="381"/>
      <c r="G639" s="381"/>
      <c r="H639" s="381"/>
    </row>
    <row r="640" spans="2:8" ht="15">
      <c r="B640" s="381"/>
      <c r="C640" s="381"/>
      <c r="D640" s="381"/>
      <c r="E640" s="381"/>
      <c r="F640" s="381"/>
      <c r="G640" s="381"/>
      <c r="H640" s="381"/>
    </row>
    <row r="641" spans="2:8" ht="15">
      <c r="B641" s="381"/>
      <c r="C641" s="381"/>
      <c r="D641" s="381"/>
      <c r="E641" s="381"/>
      <c r="F641" s="381"/>
      <c r="G641" s="381"/>
      <c r="H641" s="381"/>
    </row>
    <row r="642" spans="2:8" ht="15">
      <c r="B642" s="381"/>
      <c r="C642" s="381"/>
      <c r="D642" s="381"/>
      <c r="E642" s="381"/>
      <c r="F642" s="381"/>
      <c r="G642" s="381"/>
      <c r="H642" s="381"/>
    </row>
    <row r="643" spans="2:8" ht="15">
      <c r="B643" s="381"/>
      <c r="C643" s="381"/>
      <c r="D643" s="381"/>
      <c r="E643" s="381"/>
      <c r="F643" s="381"/>
      <c r="G643" s="381"/>
      <c r="H643" s="381"/>
    </row>
    <row r="644" spans="2:8" ht="15">
      <c r="B644" s="381"/>
      <c r="C644" s="381"/>
      <c r="D644" s="381"/>
      <c r="E644" s="381"/>
      <c r="F644" s="381"/>
      <c r="G644" s="381"/>
      <c r="H644" s="381"/>
    </row>
    <row r="645" spans="2:8" ht="15">
      <c r="B645" s="381"/>
      <c r="C645" s="381"/>
      <c r="D645" s="381"/>
      <c r="E645" s="381"/>
      <c r="F645" s="381"/>
      <c r="G645" s="381"/>
      <c r="H645" s="381"/>
    </row>
    <row r="646" spans="2:8" ht="15">
      <c r="B646" s="381"/>
      <c r="C646" s="381"/>
      <c r="D646" s="381"/>
      <c r="E646" s="381"/>
      <c r="F646" s="381"/>
      <c r="G646" s="381"/>
      <c r="H646" s="381"/>
    </row>
    <row r="647" spans="2:8" ht="15">
      <c r="B647" s="381"/>
      <c r="C647" s="381"/>
      <c r="D647" s="381"/>
      <c r="E647" s="381"/>
      <c r="F647" s="381"/>
      <c r="G647" s="381"/>
      <c r="H647" s="381"/>
    </row>
    <row r="648" spans="2:8" ht="15">
      <c r="B648" s="381"/>
      <c r="C648" s="381"/>
      <c r="D648" s="381"/>
      <c r="E648" s="381"/>
      <c r="F648" s="381"/>
      <c r="G648" s="381"/>
      <c r="H648" s="381"/>
    </row>
    <row r="649" spans="2:8" ht="15">
      <c r="B649" s="381"/>
      <c r="C649" s="381"/>
      <c r="D649" s="381"/>
      <c r="E649" s="381"/>
      <c r="F649" s="381"/>
      <c r="G649" s="381"/>
      <c r="H649" s="381"/>
    </row>
    <row r="650" spans="2:8" ht="15">
      <c r="B650" s="381"/>
      <c r="C650" s="381"/>
      <c r="D650" s="381"/>
      <c r="E650" s="381"/>
      <c r="F650" s="381"/>
      <c r="G650" s="381"/>
      <c r="H650" s="381"/>
    </row>
    <row r="651" spans="2:8" ht="15">
      <c r="B651" s="381"/>
      <c r="C651" s="381"/>
      <c r="D651" s="381"/>
      <c r="E651" s="381"/>
      <c r="F651" s="381"/>
      <c r="G651" s="381"/>
      <c r="H651" s="381"/>
    </row>
    <row r="652" spans="2:8" ht="15">
      <c r="B652" s="381"/>
      <c r="C652" s="381"/>
      <c r="D652" s="381"/>
      <c r="E652" s="381"/>
      <c r="F652" s="381"/>
      <c r="G652" s="381"/>
      <c r="H652" s="381"/>
    </row>
    <row r="653" spans="2:8" ht="15">
      <c r="B653" s="381"/>
      <c r="C653" s="381"/>
      <c r="D653" s="381"/>
      <c r="E653" s="381"/>
      <c r="F653" s="381"/>
      <c r="G653" s="381"/>
      <c r="H653" s="381"/>
    </row>
    <row r="654" spans="2:8" ht="15">
      <c r="B654" s="381"/>
      <c r="C654" s="381"/>
      <c r="D654" s="381"/>
      <c r="E654" s="381"/>
      <c r="F654" s="381"/>
      <c r="G654" s="381"/>
      <c r="H654" s="381"/>
    </row>
    <row r="655" spans="2:8" ht="15">
      <c r="B655" s="381"/>
      <c r="C655" s="381"/>
      <c r="D655" s="381"/>
      <c r="E655" s="381"/>
      <c r="F655" s="381"/>
      <c r="G655" s="381"/>
      <c r="H655" s="381"/>
    </row>
    <row r="656" spans="2:8" ht="15">
      <c r="B656" s="381"/>
      <c r="C656" s="381"/>
      <c r="D656" s="381"/>
      <c r="E656" s="381"/>
      <c r="F656" s="381"/>
      <c r="G656" s="381"/>
      <c r="H656" s="381"/>
    </row>
    <row r="657" spans="2:8" ht="15">
      <c r="B657" s="381"/>
      <c r="C657" s="381"/>
      <c r="D657" s="381"/>
      <c r="E657" s="381"/>
      <c r="F657" s="381"/>
      <c r="G657" s="381"/>
      <c r="H657" s="381"/>
    </row>
    <row r="658" spans="2:8" ht="15">
      <c r="B658" s="381"/>
      <c r="C658" s="381"/>
      <c r="D658" s="381"/>
      <c r="E658" s="381"/>
      <c r="F658" s="381"/>
      <c r="G658" s="381"/>
      <c r="H658" s="381"/>
    </row>
    <row r="659" spans="2:8" ht="15">
      <c r="B659" s="381"/>
      <c r="C659" s="381"/>
      <c r="D659" s="381"/>
      <c r="E659" s="381"/>
      <c r="F659" s="381"/>
      <c r="G659" s="381"/>
      <c r="H659" s="381"/>
    </row>
    <row r="660" spans="2:8" ht="15">
      <c r="B660" s="381"/>
      <c r="C660" s="381"/>
      <c r="D660" s="381"/>
      <c r="E660" s="381"/>
      <c r="F660" s="381"/>
      <c r="G660" s="381"/>
      <c r="H660" s="381"/>
    </row>
    <row r="661" spans="2:8" ht="15">
      <c r="B661" s="381"/>
      <c r="C661" s="381"/>
      <c r="D661" s="381"/>
      <c r="E661" s="381"/>
      <c r="F661" s="381"/>
      <c r="G661" s="381"/>
      <c r="H661" s="381"/>
    </row>
    <row r="662" spans="2:8" ht="15">
      <c r="B662" s="381"/>
      <c r="C662" s="381"/>
      <c r="D662" s="381"/>
      <c r="E662" s="381"/>
      <c r="F662" s="381"/>
      <c r="G662" s="381"/>
      <c r="H662" s="381"/>
    </row>
    <row r="663" spans="2:8" ht="15">
      <c r="B663" s="381"/>
      <c r="C663" s="381"/>
      <c r="D663" s="381"/>
      <c r="E663" s="381"/>
      <c r="F663" s="381"/>
      <c r="G663" s="381"/>
      <c r="H663" s="381"/>
    </row>
    <row r="664" spans="2:8" ht="15">
      <c r="B664" s="381"/>
      <c r="C664" s="381"/>
      <c r="D664" s="381"/>
      <c r="E664" s="381"/>
      <c r="F664" s="381"/>
      <c r="G664" s="381"/>
      <c r="H664" s="381"/>
    </row>
    <row r="665" spans="2:8" ht="15">
      <c r="B665" s="381"/>
      <c r="C665" s="381"/>
      <c r="D665" s="381"/>
      <c r="E665" s="381"/>
      <c r="F665" s="381"/>
      <c r="G665" s="381"/>
      <c r="H665" s="381"/>
    </row>
    <row r="666" spans="2:8" ht="15">
      <c r="B666" s="381"/>
      <c r="C666" s="381"/>
      <c r="D666" s="381"/>
      <c r="E666" s="381"/>
      <c r="F666" s="381"/>
      <c r="G666" s="381"/>
      <c r="H666" s="381"/>
    </row>
    <row r="667" spans="2:8" ht="15">
      <c r="B667" s="381"/>
      <c r="C667" s="381"/>
      <c r="D667" s="381"/>
      <c r="E667" s="381"/>
      <c r="F667" s="381"/>
      <c r="G667" s="381"/>
      <c r="H667" s="381"/>
    </row>
    <row r="668" spans="2:8" ht="15">
      <c r="B668" s="381"/>
      <c r="C668" s="381"/>
      <c r="D668" s="381"/>
      <c r="E668" s="381"/>
      <c r="F668" s="381"/>
      <c r="G668" s="381"/>
      <c r="H668" s="381"/>
    </row>
    <row r="669" spans="2:8" ht="15">
      <c r="B669" s="381"/>
      <c r="C669" s="381"/>
      <c r="D669" s="381"/>
      <c r="E669" s="381"/>
      <c r="F669" s="381"/>
      <c r="G669" s="381"/>
      <c r="H669" s="381"/>
    </row>
    <row r="670" spans="2:8" ht="15">
      <c r="B670" s="381"/>
      <c r="C670" s="381"/>
      <c r="D670" s="381"/>
      <c r="E670" s="381"/>
      <c r="F670" s="381"/>
      <c r="G670" s="381"/>
      <c r="H670" s="381"/>
    </row>
    <row r="671" spans="2:8" ht="15">
      <c r="B671" s="381"/>
      <c r="C671" s="381"/>
      <c r="D671" s="381"/>
      <c r="E671" s="381"/>
      <c r="F671" s="381"/>
      <c r="G671" s="381"/>
      <c r="H671" s="381"/>
    </row>
    <row r="672" spans="2:8" ht="15">
      <c r="B672" s="381"/>
      <c r="C672" s="381"/>
      <c r="D672" s="381"/>
      <c r="E672" s="381"/>
      <c r="F672" s="381"/>
      <c r="G672" s="381"/>
      <c r="H672" s="381"/>
    </row>
    <row r="673" spans="2:8" ht="15">
      <c r="B673" s="381"/>
      <c r="C673" s="381"/>
      <c r="D673" s="381"/>
      <c r="E673" s="381"/>
      <c r="F673" s="381"/>
      <c r="G673" s="381"/>
      <c r="H673" s="381"/>
    </row>
    <row r="674" spans="2:8" ht="15">
      <c r="B674" s="381"/>
      <c r="C674" s="381"/>
      <c r="D674" s="381"/>
      <c r="E674" s="381"/>
      <c r="F674" s="381"/>
      <c r="G674" s="381"/>
      <c r="H674" s="381"/>
    </row>
    <row r="675" spans="2:8" ht="15">
      <c r="B675" s="381"/>
      <c r="C675" s="381"/>
      <c r="D675" s="381"/>
      <c r="E675" s="381"/>
      <c r="F675" s="381"/>
      <c r="G675" s="381"/>
      <c r="H675" s="381"/>
    </row>
    <row r="676" spans="2:8" ht="15">
      <c r="B676" s="381"/>
      <c r="C676" s="381"/>
      <c r="D676" s="381"/>
      <c r="E676" s="381"/>
      <c r="F676" s="381"/>
      <c r="G676" s="381"/>
      <c r="H676" s="381"/>
    </row>
    <row r="677" spans="2:8" ht="15">
      <c r="B677" s="381"/>
      <c r="C677" s="381"/>
      <c r="D677" s="381"/>
      <c r="E677" s="381"/>
      <c r="F677" s="381"/>
      <c r="G677" s="381"/>
      <c r="H677" s="381"/>
    </row>
    <row r="678" spans="2:8" ht="15">
      <c r="B678" s="381"/>
      <c r="C678" s="381"/>
      <c r="D678" s="381"/>
      <c r="E678" s="381"/>
      <c r="F678" s="381"/>
      <c r="G678" s="381"/>
      <c r="H678" s="381"/>
    </row>
    <row r="679" spans="2:8" ht="15">
      <c r="B679" s="381"/>
      <c r="C679" s="381"/>
      <c r="D679" s="381"/>
      <c r="E679" s="381"/>
      <c r="F679" s="381"/>
      <c r="G679" s="381"/>
      <c r="H679" s="381"/>
    </row>
    <row r="680" spans="2:8" ht="15">
      <c r="B680" s="381"/>
      <c r="C680" s="381"/>
      <c r="D680" s="381"/>
      <c r="E680" s="381"/>
      <c r="F680" s="381"/>
      <c r="G680" s="381"/>
      <c r="H680" s="381"/>
    </row>
    <row r="681" spans="2:8" ht="15">
      <c r="B681" s="381"/>
      <c r="C681" s="381"/>
      <c r="D681" s="381"/>
      <c r="E681" s="381"/>
      <c r="F681" s="381"/>
      <c r="G681" s="381"/>
      <c r="H681" s="381"/>
    </row>
    <row r="682" spans="2:8" ht="15">
      <c r="B682" s="381"/>
      <c r="C682" s="381"/>
      <c r="D682" s="381"/>
      <c r="E682" s="381"/>
      <c r="F682" s="381"/>
      <c r="G682" s="381"/>
      <c r="H682" s="381"/>
    </row>
    <row r="683" spans="2:8" ht="15">
      <c r="B683" s="381"/>
      <c r="C683" s="381"/>
      <c r="D683" s="381"/>
      <c r="E683" s="381"/>
      <c r="F683" s="381"/>
      <c r="G683" s="381"/>
      <c r="H683" s="381"/>
    </row>
    <row r="684" spans="2:8" ht="15">
      <c r="B684" s="381"/>
      <c r="C684" s="381"/>
      <c r="D684" s="381"/>
      <c r="E684" s="381"/>
      <c r="F684" s="381"/>
      <c r="G684" s="381"/>
      <c r="H684" s="381"/>
    </row>
    <row r="685" spans="2:8" ht="15">
      <c r="B685" s="381"/>
      <c r="C685" s="381"/>
      <c r="D685" s="381"/>
      <c r="E685" s="381"/>
      <c r="F685" s="381"/>
      <c r="G685" s="381"/>
      <c r="H685" s="381"/>
    </row>
    <row r="686" spans="2:8" ht="15">
      <c r="B686" s="381"/>
      <c r="C686" s="381"/>
      <c r="D686" s="381"/>
      <c r="E686" s="381"/>
      <c r="F686" s="381"/>
      <c r="G686" s="381"/>
      <c r="H686" s="381"/>
    </row>
    <row r="687" spans="2:8" ht="15">
      <c r="B687" s="381"/>
      <c r="C687" s="381"/>
      <c r="D687" s="381"/>
      <c r="E687" s="381"/>
      <c r="F687" s="381"/>
      <c r="G687" s="381"/>
      <c r="H687" s="381"/>
    </row>
    <row r="688" spans="2:8" ht="15">
      <c r="B688" s="381"/>
      <c r="C688" s="381"/>
      <c r="D688" s="381"/>
      <c r="E688" s="381"/>
      <c r="F688" s="381"/>
      <c r="G688" s="381"/>
      <c r="H688" s="381"/>
    </row>
    <row r="689" spans="2:8" ht="15">
      <c r="B689" s="381"/>
      <c r="C689" s="381"/>
      <c r="D689" s="381"/>
      <c r="E689" s="381"/>
      <c r="F689" s="381"/>
      <c r="G689" s="381"/>
      <c r="H689" s="381"/>
    </row>
    <row r="690" spans="2:8" ht="15">
      <c r="B690" s="381"/>
      <c r="C690" s="381"/>
      <c r="D690" s="381"/>
      <c r="E690" s="381"/>
      <c r="F690" s="381"/>
      <c r="G690" s="381"/>
      <c r="H690" s="381"/>
    </row>
    <row r="691" spans="2:8" ht="15">
      <c r="B691" s="381"/>
      <c r="C691" s="381"/>
      <c r="D691" s="381"/>
      <c r="E691" s="381"/>
      <c r="F691" s="381"/>
      <c r="G691" s="381"/>
      <c r="H691" s="381"/>
    </row>
    <row r="692" spans="2:8" ht="15">
      <c r="B692" s="381"/>
      <c r="C692" s="381"/>
      <c r="D692" s="381"/>
      <c r="E692" s="381"/>
      <c r="F692" s="381"/>
      <c r="G692" s="381"/>
      <c r="H692" s="381"/>
    </row>
    <row r="693" spans="2:8" ht="15">
      <c r="B693" s="381"/>
      <c r="C693" s="381"/>
      <c r="D693" s="381"/>
      <c r="E693" s="381"/>
      <c r="F693" s="381"/>
      <c r="G693" s="381"/>
      <c r="H693" s="381"/>
    </row>
    <row r="694" spans="2:8" ht="15">
      <c r="B694" s="381"/>
      <c r="C694" s="381"/>
      <c r="D694" s="381"/>
      <c r="E694" s="381"/>
      <c r="F694" s="381"/>
      <c r="G694" s="381"/>
      <c r="H694" s="381"/>
    </row>
    <row r="695" spans="2:8" ht="15">
      <c r="B695" s="381"/>
      <c r="C695" s="381"/>
      <c r="D695" s="381"/>
      <c r="E695" s="381"/>
      <c r="F695" s="381"/>
      <c r="G695" s="381"/>
      <c r="H695" s="381"/>
    </row>
    <row r="696" spans="2:8" ht="15">
      <c r="B696" s="381"/>
      <c r="C696" s="381"/>
      <c r="D696" s="381"/>
      <c r="E696" s="381"/>
      <c r="F696" s="381"/>
      <c r="G696" s="381"/>
      <c r="H696" s="381"/>
    </row>
    <row r="697" spans="2:8" ht="15">
      <c r="B697" s="381"/>
      <c r="C697" s="381"/>
      <c r="D697" s="381"/>
      <c r="E697" s="381"/>
      <c r="F697" s="381"/>
      <c r="G697" s="381"/>
      <c r="H697" s="381"/>
    </row>
    <row r="698" spans="2:8" ht="15">
      <c r="B698" s="381"/>
      <c r="C698" s="381"/>
      <c r="D698" s="381"/>
      <c r="E698" s="381"/>
      <c r="F698" s="381"/>
      <c r="G698" s="381"/>
      <c r="H698" s="381"/>
    </row>
    <row r="699" spans="2:8" ht="15">
      <c r="B699" s="381"/>
      <c r="C699" s="381"/>
      <c r="D699" s="381"/>
      <c r="E699" s="381"/>
      <c r="F699" s="381"/>
      <c r="G699" s="381"/>
      <c r="H699" s="381"/>
    </row>
    <row r="700" spans="2:8" ht="15">
      <c r="B700" s="381"/>
      <c r="C700" s="381"/>
      <c r="D700" s="381"/>
      <c r="E700" s="381"/>
      <c r="F700" s="381"/>
      <c r="G700" s="381"/>
      <c r="H700" s="381"/>
    </row>
    <row r="701" spans="2:8" ht="15">
      <c r="B701" s="381"/>
      <c r="C701" s="381"/>
      <c r="D701" s="381"/>
      <c r="E701" s="381"/>
      <c r="F701" s="381"/>
      <c r="G701" s="381"/>
      <c r="H701" s="381"/>
    </row>
    <row r="702" spans="2:8" ht="15">
      <c r="B702" s="381"/>
      <c r="C702" s="381"/>
      <c r="D702" s="381"/>
      <c r="E702" s="381"/>
      <c r="F702" s="381"/>
      <c r="G702" s="381"/>
      <c r="H702" s="381"/>
    </row>
    <row r="703" spans="2:8" ht="15">
      <c r="B703" s="381"/>
      <c r="C703" s="381"/>
      <c r="D703" s="381"/>
      <c r="E703" s="381"/>
      <c r="F703" s="381"/>
      <c r="G703" s="381"/>
      <c r="H703" s="381"/>
    </row>
    <row r="704" spans="2:8" ht="15">
      <c r="B704" s="381"/>
      <c r="C704" s="381"/>
      <c r="D704" s="381"/>
      <c r="E704" s="381"/>
      <c r="F704" s="381"/>
      <c r="G704" s="381"/>
      <c r="H704" s="381"/>
    </row>
    <row r="705" spans="2:8" ht="15">
      <c r="B705" s="381"/>
      <c r="C705" s="381"/>
      <c r="D705" s="381"/>
      <c r="E705" s="381"/>
      <c r="F705" s="381"/>
      <c r="G705" s="381"/>
      <c r="H705" s="381"/>
    </row>
    <row r="706" spans="2:8" ht="15">
      <c r="B706" s="381"/>
      <c r="C706" s="381"/>
      <c r="D706" s="381"/>
      <c r="E706" s="381"/>
      <c r="F706" s="381"/>
      <c r="G706" s="381"/>
      <c r="H706" s="381"/>
    </row>
    <row r="707" spans="2:8" ht="15">
      <c r="B707" s="381"/>
      <c r="C707" s="381"/>
      <c r="D707" s="381"/>
      <c r="E707" s="381"/>
      <c r="F707" s="381"/>
      <c r="G707" s="381"/>
      <c r="H707" s="381"/>
    </row>
    <row r="708" spans="2:8" ht="15">
      <c r="B708" s="381"/>
      <c r="C708" s="381"/>
      <c r="D708" s="381"/>
      <c r="E708" s="381"/>
      <c r="F708" s="381"/>
      <c r="G708" s="381"/>
      <c r="H708" s="381"/>
    </row>
    <row r="709" spans="2:8" ht="15">
      <c r="B709" s="381"/>
      <c r="C709" s="381"/>
      <c r="D709" s="381"/>
      <c r="E709" s="381"/>
      <c r="F709" s="381"/>
      <c r="G709" s="381"/>
      <c r="H709" s="381"/>
    </row>
    <row r="710" spans="2:8" ht="15">
      <c r="B710" s="381"/>
      <c r="C710" s="381"/>
      <c r="D710" s="381"/>
      <c r="E710" s="381"/>
      <c r="F710" s="381"/>
      <c r="G710" s="381"/>
      <c r="H710" s="381"/>
    </row>
    <row r="711" spans="2:8" ht="15">
      <c r="B711" s="381"/>
      <c r="C711" s="381"/>
      <c r="D711" s="381"/>
      <c r="E711" s="381"/>
      <c r="F711" s="381"/>
      <c r="G711" s="381"/>
      <c r="H711" s="381"/>
    </row>
    <row r="712" spans="2:8" ht="15">
      <c r="B712" s="381"/>
      <c r="C712" s="381"/>
      <c r="D712" s="381"/>
      <c r="E712" s="381"/>
      <c r="F712" s="381"/>
      <c r="G712" s="381"/>
      <c r="H712" s="381"/>
    </row>
    <row r="713" spans="2:8" ht="15">
      <c r="B713" s="381"/>
      <c r="C713" s="381"/>
      <c r="D713" s="381"/>
      <c r="E713" s="381"/>
      <c r="F713" s="381"/>
      <c r="G713" s="381"/>
      <c r="H713" s="381"/>
    </row>
    <row r="714" spans="2:8" ht="15">
      <c r="B714" s="381"/>
      <c r="C714" s="381"/>
      <c r="D714" s="381"/>
      <c r="E714" s="381"/>
      <c r="F714" s="381"/>
      <c r="G714" s="381"/>
      <c r="H714" s="381"/>
    </row>
    <row r="715" spans="2:8" ht="15">
      <c r="B715" s="381"/>
      <c r="C715" s="381"/>
      <c r="D715" s="381"/>
      <c r="E715" s="381"/>
      <c r="F715" s="381"/>
      <c r="G715" s="381"/>
      <c r="H715" s="381"/>
    </row>
    <row r="716" spans="2:8" ht="15">
      <c r="B716" s="381"/>
      <c r="C716" s="381"/>
      <c r="D716" s="381"/>
      <c r="E716" s="381"/>
      <c r="F716" s="381"/>
      <c r="G716" s="381"/>
      <c r="H716" s="381"/>
    </row>
    <row r="717" spans="2:8" ht="15">
      <c r="B717" s="381"/>
      <c r="C717" s="381"/>
      <c r="D717" s="381"/>
      <c r="E717" s="381"/>
      <c r="F717" s="381"/>
      <c r="G717" s="381"/>
      <c r="H717" s="381"/>
    </row>
    <row r="718" spans="2:8" ht="15">
      <c r="B718" s="381"/>
      <c r="C718" s="381"/>
      <c r="D718" s="381"/>
      <c r="E718" s="381"/>
      <c r="F718" s="381"/>
      <c r="G718" s="381"/>
      <c r="H718" s="381"/>
    </row>
    <row r="719" spans="2:8" ht="15">
      <c r="B719" s="381"/>
      <c r="C719" s="381"/>
      <c r="D719" s="381"/>
      <c r="E719" s="381"/>
      <c r="F719" s="381"/>
      <c r="G719" s="381"/>
      <c r="H719" s="381"/>
    </row>
    <row r="720" spans="2:8" ht="15">
      <c r="B720" s="381"/>
      <c r="C720" s="381"/>
      <c r="D720" s="381"/>
      <c r="E720" s="381"/>
      <c r="F720" s="381"/>
      <c r="G720" s="381"/>
      <c r="H720" s="381"/>
    </row>
    <row r="721" spans="2:8" ht="15">
      <c r="B721" s="381"/>
      <c r="C721" s="381"/>
      <c r="D721" s="381"/>
      <c r="E721" s="381"/>
      <c r="F721" s="381"/>
      <c r="G721" s="381"/>
      <c r="H721" s="381"/>
    </row>
    <row r="722" spans="2:8" ht="15">
      <c r="B722" s="381"/>
      <c r="C722" s="381"/>
      <c r="D722" s="381"/>
      <c r="E722" s="381"/>
      <c r="F722" s="381"/>
      <c r="G722" s="381"/>
      <c r="H722" s="381"/>
    </row>
    <row r="723" spans="2:8" ht="15">
      <c r="B723" s="381"/>
      <c r="C723" s="381"/>
      <c r="D723" s="381"/>
      <c r="E723" s="381"/>
      <c r="F723" s="381"/>
      <c r="G723" s="381"/>
      <c r="H723" s="381"/>
    </row>
    <row r="724" spans="2:8" ht="15">
      <c r="B724" s="381"/>
      <c r="C724" s="381"/>
      <c r="D724" s="381"/>
      <c r="E724" s="381"/>
      <c r="F724" s="381"/>
      <c r="G724" s="381"/>
      <c r="H724" s="381"/>
    </row>
    <row r="725" spans="2:8" ht="15">
      <c r="B725" s="381"/>
      <c r="C725" s="381"/>
      <c r="D725" s="381"/>
      <c r="E725" s="381"/>
      <c r="F725" s="381"/>
      <c r="G725" s="381"/>
      <c r="H725" s="381"/>
    </row>
    <row r="726" spans="2:8" ht="15">
      <c r="B726" s="381"/>
      <c r="C726" s="381"/>
      <c r="D726" s="381"/>
      <c r="E726" s="381"/>
      <c r="F726" s="381"/>
      <c r="G726" s="381"/>
      <c r="H726" s="381"/>
    </row>
    <row r="727" spans="2:8" ht="15">
      <c r="B727" s="381"/>
      <c r="C727" s="381"/>
      <c r="D727" s="381"/>
      <c r="E727" s="381"/>
      <c r="F727" s="381"/>
      <c r="G727" s="381"/>
      <c r="H727" s="381"/>
    </row>
    <row r="728" spans="2:8" ht="15">
      <c r="B728" s="381"/>
      <c r="C728" s="381"/>
      <c r="D728" s="381"/>
      <c r="E728" s="381"/>
      <c r="F728" s="381"/>
      <c r="G728" s="381"/>
      <c r="H728" s="381"/>
    </row>
    <row r="729" spans="2:8" ht="15">
      <c r="B729" s="381"/>
      <c r="C729" s="381"/>
      <c r="D729" s="381"/>
      <c r="E729" s="381"/>
      <c r="F729" s="381"/>
      <c r="G729" s="381"/>
      <c r="H729" s="381"/>
    </row>
    <row r="730" spans="2:8" ht="15">
      <c r="B730" s="381"/>
      <c r="C730" s="381"/>
      <c r="D730" s="381"/>
      <c r="E730" s="381"/>
      <c r="F730" s="381"/>
      <c r="G730" s="381"/>
      <c r="H730" s="381"/>
    </row>
    <row r="731" spans="2:8" ht="15">
      <c r="B731" s="381"/>
      <c r="C731" s="381"/>
      <c r="D731" s="381"/>
      <c r="E731" s="381"/>
      <c r="F731" s="381"/>
      <c r="G731" s="381"/>
      <c r="H731" s="381"/>
    </row>
    <row r="732" spans="2:8" ht="15">
      <c r="B732" s="381"/>
      <c r="C732" s="381"/>
      <c r="D732" s="381"/>
      <c r="E732" s="381"/>
      <c r="F732" s="381"/>
      <c r="G732" s="381"/>
      <c r="H732" s="381"/>
    </row>
    <row r="733" spans="2:8" ht="15">
      <c r="B733" s="381"/>
      <c r="C733" s="381"/>
      <c r="D733" s="381"/>
      <c r="E733" s="381"/>
      <c r="F733" s="381"/>
      <c r="G733" s="381"/>
      <c r="H733" s="381"/>
    </row>
    <row r="734" spans="2:8" ht="15">
      <c r="B734" s="381"/>
      <c r="C734" s="381"/>
      <c r="D734" s="381"/>
      <c r="E734" s="381"/>
      <c r="F734" s="381"/>
      <c r="G734" s="381"/>
      <c r="H734" s="381"/>
    </row>
    <row r="735" spans="2:8" ht="15">
      <c r="B735" s="381"/>
      <c r="C735" s="381"/>
      <c r="D735" s="381"/>
      <c r="E735" s="381"/>
      <c r="F735" s="381"/>
      <c r="G735" s="381"/>
      <c r="H735" s="381"/>
    </row>
    <row r="736" spans="2:8" ht="15">
      <c r="B736" s="381"/>
      <c r="C736" s="381"/>
      <c r="D736" s="381"/>
      <c r="E736" s="381"/>
      <c r="F736" s="381"/>
      <c r="G736" s="381"/>
      <c r="H736" s="381"/>
    </row>
    <row r="737" spans="2:8" ht="15">
      <c r="B737" s="381"/>
      <c r="C737" s="381"/>
      <c r="D737" s="381"/>
      <c r="E737" s="381"/>
      <c r="F737" s="381"/>
      <c r="G737" s="381"/>
      <c r="H737" s="381"/>
    </row>
    <row r="738" spans="2:8" ht="15">
      <c r="B738" s="381"/>
      <c r="C738" s="381"/>
      <c r="D738" s="381"/>
      <c r="E738" s="381"/>
      <c r="F738" s="381"/>
      <c r="G738" s="381"/>
      <c r="H738" s="381"/>
    </row>
    <row r="739" spans="2:8" ht="15">
      <c r="B739" s="381"/>
      <c r="C739" s="381"/>
      <c r="D739" s="381"/>
      <c r="E739" s="381"/>
      <c r="F739" s="381"/>
      <c r="G739" s="381"/>
      <c r="H739" s="381"/>
    </row>
    <row r="740" spans="2:8" ht="15">
      <c r="B740" s="381"/>
      <c r="C740" s="381"/>
      <c r="D740" s="381"/>
      <c r="E740" s="381"/>
      <c r="F740" s="381"/>
      <c r="G740" s="381"/>
      <c r="H740" s="381"/>
    </row>
    <row r="741" spans="2:8" ht="15">
      <c r="B741" s="381"/>
      <c r="C741" s="381"/>
      <c r="D741" s="381"/>
      <c r="E741" s="381"/>
      <c r="F741" s="381"/>
      <c r="G741" s="381"/>
      <c r="H741" s="381"/>
    </row>
    <row r="742" spans="2:8" ht="15">
      <c r="B742" s="381"/>
      <c r="C742" s="381"/>
      <c r="D742" s="381"/>
      <c r="E742" s="381"/>
      <c r="F742" s="381"/>
      <c r="G742" s="381"/>
      <c r="H742" s="381"/>
    </row>
    <row r="743" spans="2:8" ht="15">
      <c r="B743" s="381"/>
      <c r="C743" s="381"/>
      <c r="D743" s="381"/>
      <c r="E743" s="381"/>
      <c r="F743" s="381"/>
      <c r="G743" s="381"/>
      <c r="H743" s="381"/>
    </row>
    <row r="744" spans="2:8" ht="15">
      <c r="B744" s="381"/>
      <c r="C744" s="381"/>
      <c r="D744" s="381"/>
      <c r="E744" s="381"/>
      <c r="F744" s="381"/>
      <c r="G744" s="381"/>
      <c r="H744" s="381"/>
    </row>
    <row r="745" spans="2:8" ht="15">
      <c r="B745" s="381"/>
      <c r="C745" s="381"/>
      <c r="D745" s="381"/>
      <c r="E745" s="381"/>
      <c r="F745" s="381"/>
      <c r="G745" s="381"/>
      <c r="H745" s="381"/>
    </row>
    <row r="746" spans="2:8" ht="15">
      <c r="B746" s="381"/>
      <c r="C746" s="381"/>
      <c r="D746" s="381"/>
      <c r="E746" s="381"/>
      <c r="F746" s="381"/>
      <c r="G746" s="381"/>
      <c r="H746" s="381"/>
    </row>
    <row r="747" spans="2:8" ht="15">
      <c r="B747" s="381"/>
      <c r="C747" s="381"/>
      <c r="D747" s="381"/>
      <c r="E747" s="381"/>
      <c r="F747" s="381"/>
      <c r="G747" s="381"/>
      <c r="H747" s="381"/>
    </row>
    <row r="748" spans="2:8" ht="15">
      <c r="B748" s="381"/>
      <c r="C748" s="381"/>
      <c r="D748" s="381"/>
      <c r="E748" s="381"/>
      <c r="F748" s="381"/>
      <c r="G748" s="381"/>
      <c r="H748" s="381"/>
    </row>
    <row r="749" spans="2:8" ht="15">
      <c r="B749" s="381"/>
      <c r="C749" s="381"/>
      <c r="D749" s="381"/>
      <c r="E749" s="381"/>
      <c r="F749" s="381"/>
      <c r="G749" s="381"/>
      <c r="H749" s="381"/>
    </row>
    <row r="750" spans="2:8" ht="15">
      <c r="B750" s="381"/>
      <c r="C750" s="381"/>
      <c r="D750" s="381"/>
      <c r="E750" s="381"/>
      <c r="F750" s="381"/>
      <c r="G750" s="381"/>
      <c r="H750" s="381"/>
    </row>
    <row r="751" spans="2:8" ht="15">
      <c r="B751" s="381"/>
      <c r="C751" s="381"/>
      <c r="D751" s="381"/>
      <c r="E751" s="381"/>
      <c r="F751" s="381"/>
      <c r="G751" s="381"/>
      <c r="H751" s="381"/>
    </row>
    <row r="752" spans="2:8" ht="15">
      <c r="B752" s="381"/>
      <c r="C752" s="381"/>
      <c r="D752" s="381"/>
      <c r="E752" s="381"/>
      <c r="F752" s="381"/>
      <c r="G752" s="381"/>
      <c r="H752" s="381"/>
    </row>
    <row r="753" spans="2:8" ht="15">
      <c r="B753" s="381"/>
      <c r="C753" s="381"/>
      <c r="D753" s="381"/>
      <c r="E753" s="381"/>
      <c r="F753" s="381"/>
      <c r="G753" s="381"/>
      <c r="H753" s="381"/>
    </row>
    <row r="754" spans="2:8" ht="15">
      <c r="B754" s="381"/>
      <c r="C754" s="381"/>
      <c r="D754" s="381"/>
      <c r="E754" s="381"/>
      <c r="F754" s="381"/>
      <c r="G754" s="381"/>
      <c r="H754" s="381"/>
    </row>
    <row r="755" spans="2:8" ht="15">
      <c r="B755" s="381"/>
      <c r="C755" s="381"/>
      <c r="D755" s="381"/>
      <c r="E755" s="381"/>
      <c r="F755" s="381"/>
      <c r="G755" s="381"/>
      <c r="H755" s="381"/>
    </row>
    <row r="756" spans="2:8" ht="15">
      <c r="B756" s="381"/>
      <c r="C756" s="381"/>
      <c r="D756" s="381"/>
      <c r="E756" s="381"/>
      <c r="F756" s="381"/>
      <c r="G756" s="381"/>
      <c r="H756" s="381"/>
    </row>
    <row r="757" spans="2:8" ht="15">
      <c r="B757" s="381"/>
      <c r="C757" s="381"/>
      <c r="D757" s="381"/>
      <c r="E757" s="381"/>
      <c r="F757" s="381"/>
      <c r="G757" s="381"/>
      <c r="H757" s="381"/>
    </row>
    <row r="758" spans="2:8" ht="15">
      <c r="B758" s="381"/>
      <c r="C758" s="381"/>
      <c r="D758" s="381"/>
      <c r="E758" s="381"/>
      <c r="F758" s="381"/>
      <c r="G758" s="381"/>
      <c r="H758" s="381"/>
    </row>
    <row r="759" spans="2:8" ht="15">
      <c r="B759" s="381"/>
      <c r="C759" s="381"/>
      <c r="D759" s="381"/>
      <c r="E759" s="381"/>
      <c r="F759" s="381"/>
      <c r="G759" s="381"/>
      <c r="H759" s="381"/>
    </row>
    <row r="760" spans="2:8" ht="15">
      <c r="B760" s="381"/>
      <c r="C760" s="381"/>
      <c r="D760" s="381"/>
      <c r="E760" s="381"/>
      <c r="F760" s="381"/>
      <c r="G760" s="381"/>
      <c r="H760" s="381"/>
    </row>
    <row r="761" spans="2:8" ht="15">
      <c r="B761" s="381"/>
      <c r="C761" s="381"/>
      <c r="D761" s="381"/>
      <c r="E761" s="381"/>
      <c r="F761" s="381"/>
      <c r="G761" s="381"/>
      <c r="H761" s="381"/>
    </row>
    <row r="762" spans="2:8" ht="15">
      <c r="B762" s="381"/>
      <c r="C762" s="381"/>
      <c r="D762" s="381"/>
      <c r="E762" s="381"/>
      <c r="F762" s="381"/>
      <c r="G762" s="381"/>
      <c r="H762" s="381"/>
    </row>
    <row r="763" spans="2:8" ht="15">
      <c r="B763" s="381"/>
      <c r="C763" s="381"/>
      <c r="D763" s="381"/>
      <c r="E763" s="381"/>
      <c r="F763" s="381"/>
      <c r="G763" s="381"/>
      <c r="H763" s="381"/>
    </row>
    <row r="764" spans="2:8" ht="15">
      <c r="B764" s="381"/>
      <c r="C764" s="381"/>
      <c r="D764" s="381"/>
      <c r="E764" s="381"/>
      <c r="F764" s="381"/>
      <c r="G764" s="381"/>
      <c r="H764" s="381"/>
    </row>
    <row r="765" spans="2:8" ht="15">
      <c r="B765" s="381"/>
      <c r="C765" s="381"/>
      <c r="D765" s="381"/>
      <c r="E765" s="381"/>
      <c r="F765" s="381"/>
      <c r="G765" s="381"/>
      <c r="H765" s="381"/>
    </row>
    <row r="766" spans="2:8" ht="15">
      <c r="B766" s="381"/>
      <c r="C766" s="381"/>
      <c r="D766" s="381"/>
      <c r="E766" s="381"/>
      <c r="F766" s="381"/>
      <c r="G766" s="381"/>
      <c r="H766" s="381"/>
    </row>
    <row r="767" spans="2:8" ht="15">
      <c r="B767" s="381"/>
      <c r="C767" s="381"/>
      <c r="D767" s="381"/>
      <c r="E767" s="381"/>
      <c r="F767" s="381"/>
      <c r="G767" s="381"/>
      <c r="H767" s="381"/>
    </row>
    <row r="768" spans="2:8" ht="15">
      <c r="B768" s="381"/>
      <c r="C768" s="381"/>
      <c r="D768" s="381"/>
      <c r="E768" s="381"/>
      <c r="F768" s="381"/>
      <c r="G768" s="381"/>
      <c r="H768" s="381"/>
    </row>
    <row r="769" spans="2:8" ht="15">
      <c r="B769" s="381"/>
      <c r="C769" s="381"/>
      <c r="D769" s="381"/>
      <c r="E769" s="381"/>
      <c r="F769" s="381"/>
      <c r="G769" s="381"/>
      <c r="H769" s="381"/>
    </row>
    <row r="770" spans="2:8" ht="15">
      <c r="B770" s="381"/>
      <c r="C770" s="381"/>
      <c r="D770" s="381"/>
      <c r="E770" s="381"/>
      <c r="F770" s="381"/>
      <c r="G770" s="381"/>
      <c r="H770" s="381"/>
    </row>
    <row r="771" spans="2:8" ht="15">
      <c r="B771" s="381"/>
      <c r="C771" s="381"/>
      <c r="D771" s="381"/>
      <c r="E771" s="381"/>
      <c r="F771" s="381"/>
      <c r="G771" s="381"/>
      <c r="H771" s="381"/>
    </row>
    <row r="772" spans="2:8" ht="15">
      <c r="B772" s="381"/>
      <c r="C772" s="381"/>
      <c r="D772" s="381"/>
      <c r="E772" s="381"/>
      <c r="F772" s="381"/>
      <c r="G772" s="381"/>
      <c r="H772" s="381"/>
    </row>
    <row r="773" spans="2:8" ht="15">
      <c r="B773" s="381"/>
      <c r="C773" s="381"/>
      <c r="D773" s="381"/>
      <c r="E773" s="381"/>
      <c r="F773" s="381"/>
      <c r="G773" s="381"/>
      <c r="H773" s="381"/>
    </row>
    <row r="774" spans="2:8" ht="15">
      <c r="B774" s="381"/>
      <c r="C774" s="381"/>
      <c r="D774" s="381"/>
      <c r="E774" s="381"/>
      <c r="F774" s="381"/>
      <c r="G774" s="381"/>
      <c r="H774" s="381"/>
    </row>
    <row r="775" spans="2:8" ht="15">
      <c r="B775" s="381"/>
      <c r="C775" s="381"/>
      <c r="D775" s="381"/>
      <c r="E775" s="381"/>
      <c r="F775" s="381"/>
      <c r="G775" s="381"/>
      <c r="H775" s="381"/>
    </row>
    <row r="776" spans="2:8" ht="15">
      <c r="B776" s="381"/>
      <c r="C776" s="381"/>
      <c r="D776" s="381"/>
      <c r="E776" s="381"/>
      <c r="F776" s="381"/>
      <c r="G776" s="381"/>
      <c r="H776" s="381"/>
    </row>
    <row r="777" spans="2:8" ht="15">
      <c r="B777" s="381"/>
      <c r="C777" s="381"/>
      <c r="D777" s="381"/>
      <c r="E777" s="381"/>
      <c r="F777" s="381"/>
      <c r="G777" s="381"/>
      <c r="H777" s="381"/>
    </row>
    <row r="778" spans="2:8" ht="15">
      <c r="B778" s="381"/>
      <c r="C778" s="381"/>
      <c r="D778" s="381"/>
      <c r="E778" s="381"/>
      <c r="F778" s="381"/>
      <c r="G778" s="381"/>
      <c r="H778" s="381"/>
    </row>
    <row r="779" spans="2:8" ht="15">
      <c r="B779" s="381"/>
      <c r="C779" s="381"/>
      <c r="D779" s="381"/>
      <c r="E779" s="381"/>
      <c r="F779" s="381"/>
      <c r="G779" s="381"/>
      <c r="H779" s="381"/>
    </row>
    <row r="780" spans="2:8" ht="15">
      <c r="B780" s="381"/>
      <c r="C780" s="381"/>
      <c r="D780" s="381"/>
      <c r="E780" s="381"/>
      <c r="F780" s="381"/>
      <c r="G780" s="381"/>
      <c r="H780" s="381"/>
    </row>
    <row r="781" spans="2:8" ht="15">
      <c r="B781" s="381"/>
      <c r="C781" s="381"/>
      <c r="D781" s="381"/>
      <c r="E781" s="381"/>
      <c r="F781" s="381"/>
      <c r="G781" s="381"/>
      <c r="H781" s="381"/>
    </row>
    <row r="782" spans="2:8" ht="15">
      <c r="B782" s="381"/>
      <c r="C782" s="381"/>
      <c r="D782" s="381"/>
      <c r="E782" s="381"/>
      <c r="F782" s="381"/>
      <c r="G782" s="381"/>
      <c r="H782" s="381"/>
    </row>
    <row r="783" spans="2:8" ht="15">
      <c r="B783" s="381"/>
      <c r="C783" s="381"/>
      <c r="D783" s="381"/>
      <c r="E783" s="381"/>
      <c r="F783" s="381"/>
      <c r="G783" s="381"/>
      <c r="H783" s="381"/>
    </row>
    <row r="784" spans="2:8" ht="15">
      <c r="B784" s="381"/>
      <c r="C784" s="381"/>
      <c r="D784" s="381"/>
      <c r="E784" s="381"/>
      <c r="F784" s="381"/>
      <c r="G784" s="381"/>
      <c r="H784" s="381"/>
    </row>
    <row r="785" spans="2:8" ht="15">
      <c r="B785" s="381"/>
      <c r="C785" s="381"/>
      <c r="D785" s="381"/>
      <c r="E785" s="381"/>
      <c r="F785" s="381"/>
      <c r="G785" s="381"/>
      <c r="H785" s="381"/>
    </row>
    <row r="786" spans="2:8" ht="15">
      <c r="B786" s="381"/>
      <c r="C786" s="381"/>
      <c r="D786" s="381"/>
      <c r="E786" s="381"/>
      <c r="F786" s="381"/>
      <c r="G786" s="381"/>
      <c r="H786" s="381"/>
    </row>
    <row r="787" spans="2:8" ht="15">
      <c r="B787" s="381"/>
      <c r="C787" s="381"/>
      <c r="D787" s="381"/>
      <c r="E787" s="381"/>
      <c r="F787" s="381"/>
      <c r="G787" s="381"/>
      <c r="H787" s="381"/>
    </row>
    <row r="788" spans="2:8" ht="15">
      <c r="B788" s="381"/>
      <c r="C788" s="381"/>
      <c r="D788" s="381"/>
      <c r="E788" s="381"/>
      <c r="F788" s="381"/>
      <c r="G788" s="381"/>
      <c r="H788" s="381"/>
    </row>
    <row r="789" spans="2:8" ht="15">
      <c r="B789" s="381"/>
      <c r="C789" s="381"/>
      <c r="D789" s="381"/>
      <c r="E789" s="381"/>
      <c r="F789" s="381"/>
      <c r="G789" s="381"/>
      <c r="H789" s="381"/>
    </row>
    <row r="790" spans="2:8" ht="15">
      <c r="B790" s="381"/>
      <c r="C790" s="381"/>
      <c r="D790" s="381"/>
      <c r="E790" s="381"/>
      <c r="F790" s="381"/>
      <c r="G790" s="381"/>
      <c r="H790" s="381"/>
    </row>
    <row r="791" spans="2:8" ht="15">
      <c r="B791" s="381"/>
      <c r="C791" s="381"/>
      <c r="D791" s="381"/>
      <c r="E791" s="381"/>
      <c r="F791" s="381"/>
      <c r="G791" s="381"/>
      <c r="H791" s="381"/>
    </row>
    <row r="792" spans="2:8" ht="15">
      <c r="B792" s="381"/>
      <c r="C792" s="381"/>
      <c r="D792" s="381"/>
      <c r="E792" s="381"/>
      <c r="F792" s="381"/>
      <c r="G792" s="381"/>
      <c r="H792" s="381"/>
    </row>
    <row r="793" spans="2:8" ht="15">
      <c r="B793" s="381"/>
      <c r="C793" s="381"/>
      <c r="D793" s="381"/>
      <c r="E793" s="381"/>
      <c r="F793" s="381"/>
      <c r="G793" s="381"/>
      <c r="H793" s="381"/>
    </row>
    <row r="794" spans="2:8" ht="15">
      <c r="B794" s="381"/>
      <c r="C794" s="381"/>
      <c r="D794" s="381"/>
      <c r="E794" s="381"/>
      <c r="F794" s="381"/>
      <c r="G794" s="381"/>
      <c r="H794" s="381"/>
    </row>
    <row r="795" spans="2:8" ht="15">
      <c r="B795" s="381"/>
      <c r="C795" s="381"/>
      <c r="D795" s="381"/>
      <c r="E795" s="381"/>
      <c r="F795" s="381"/>
      <c r="G795" s="381"/>
      <c r="H795" s="381"/>
    </row>
    <row r="796" spans="2:8" ht="15">
      <c r="B796" s="381"/>
      <c r="C796" s="381"/>
      <c r="D796" s="381"/>
      <c r="E796" s="381"/>
      <c r="F796" s="381"/>
      <c r="G796" s="381"/>
      <c r="H796" s="381"/>
    </row>
    <row r="797" spans="2:8" ht="15">
      <c r="B797" s="381"/>
      <c r="C797" s="381"/>
      <c r="D797" s="381"/>
      <c r="E797" s="381"/>
      <c r="F797" s="381"/>
      <c r="G797" s="381"/>
      <c r="H797" s="381"/>
    </row>
    <row r="798" spans="2:8" ht="15">
      <c r="B798" s="381"/>
      <c r="C798" s="381"/>
      <c r="D798" s="381"/>
      <c r="E798" s="381"/>
      <c r="F798" s="381"/>
      <c r="G798" s="381"/>
      <c r="H798" s="381"/>
    </row>
    <row r="799" spans="2:8" ht="15">
      <c r="B799" s="381"/>
      <c r="C799" s="381"/>
      <c r="D799" s="381"/>
      <c r="E799" s="381"/>
      <c r="F799" s="381"/>
      <c r="G799" s="381"/>
      <c r="H799" s="381"/>
    </row>
    <row r="800" spans="2:8" ht="15">
      <c r="B800" s="381"/>
      <c r="C800" s="381"/>
      <c r="D800" s="381"/>
      <c r="E800" s="381"/>
      <c r="F800" s="381"/>
      <c r="G800" s="381"/>
      <c r="H800" s="381"/>
    </row>
    <row r="801" spans="2:8" ht="15">
      <c r="B801" s="381"/>
      <c r="C801" s="381"/>
      <c r="D801" s="381"/>
      <c r="E801" s="381"/>
      <c r="F801" s="381"/>
      <c r="G801" s="381"/>
      <c r="H801" s="381"/>
    </row>
    <row r="802" spans="2:8" ht="15">
      <c r="B802" s="381"/>
      <c r="C802" s="381"/>
      <c r="D802" s="381"/>
      <c r="E802" s="381"/>
      <c r="F802" s="381"/>
      <c r="G802" s="381"/>
      <c r="H802" s="381"/>
    </row>
    <row r="803" spans="2:8" ht="15">
      <c r="B803" s="381"/>
      <c r="C803" s="381"/>
      <c r="D803" s="381"/>
      <c r="E803" s="381"/>
      <c r="F803" s="381"/>
      <c r="G803" s="381"/>
      <c r="H803" s="381"/>
    </row>
    <row r="804" spans="2:8" ht="15">
      <c r="B804" s="381"/>
      <c r="C804" s="381"/>
      <c r="D804" s="381"/>
      <c r="E804" s="381"/>
      <c r="F804" s="381"/>
      <c r="G804" s="381"/>
      <c r="H804" s="381"/>
    </row>
    <row r="805" spans="2:8" ht="15">
      <c r="B805" s="381"/>
      <c r="C805" s="381"/>
      <c r="D805" s="381"/>
      <c r="E805" s="381"/>
      <c r="F805" s="381"/>
      <c r="G805" s="381"/>
      <c r="H805" s="381"/>
    </row>
    <row r="806" spans="2:8" ht="15">
      <c r="B806" s="381"/>
      <c r="C806" s="381"/>
      <c r="D806" s="381"/>
      <c r="E806" s="381"/>
      <c r="F806" s="381"/>
      <c r="G806" s="381"/>
      <c r="H806" s="381"/>
    </row>
    <row r="807" spans="2:8" ht="15">
      <c r="B807" s="381"/>
      <c r="C807" s="381"/>
      <c r="D807" s="381"/>
      <c r="E807" s="381"/>
      <c r="F807" s="381"/>
      <c r="G807" s="381"/>
      <c r="H807" s="381"/>
    </row>
    <row r="808" spans="2:8" ht="15">
      <c r="B808" s="381"/>
      <c r="C808" s="381"/>
      <c r="D808" s="381"/>
      <c r="E808" s="381"/>
      <c r="F808" s="381"/>
      <c r="G808" s="381"/>
      <c r="H808" s="381"/>
    </row>
    <row r="809" spans="2:8" ht="15">
      <c r="B809" s="381"/>
      <c r="C809" s="381"/>
      <c r="D809" s="381"/>
      <c r="E809" s="381"/>
      <c r="F809" s="381"/>
      <c r="G809" s="381"/>
      <c r="H809" s="381"/>
    </row>
    <row r="810" spans="2:8" ht="15">
      <c r="B810" s="381"/>
      <c r="C810" s="381"/>
      <c r="D810" s="381"/>
      <c r="E810" s="381"/>
      <c r="F810" s="381"/>
      <c r="G810" s="381"/>
      <c r="H810" s="381"/>
    </row>
    <row r="811" spans="2:8" ht="15">
      <c r="B811" s="381"/>
      <c r="C811" s="381"/>
      <c r="D811" s="381"/>
      <c r="E811" s="381"/>
      <c r="F811" s="381"/>
      <c r="G811" s="381"/>
      <c r="H811" s="381"/>
    </row>
    <row r="812" spans="2:8" ht="15">
      <c r="B812" s="381"/>
      <c r="C812" s="381"/>
      <c r="D812" s="381"/>
      <c r="E812" s="381"/>
      <c r="F812" s="381"/>
      <c r="G812" s="381"/>
      <c r="H812" s="381"/>
    </row>
    <row r="813" spans="2:8" ht="15">
      <c r="B813" s="381"/>
      <c r="C813" s="381"/>
      <c r="D813" s="381"/>
      <c r="E813" s="381"/>
      <c r="F813" s="381"/>
      <c r="G813" s="381"/>
      <c r="H813" s="381"/>
    </row>
    <row r="814" spans="2:8" ht="15">
      <c r="B814" s="381"/>
      <c r="C814" s="381"/>
      <c r="D814" s="381"/>
      <c r="E814" s="381"/>
      <c r="F814" s="381"/>
      <c r="G814" s="381"/>
      <c r="H814" s="381"/>
    </row>
    <row r="815" spans="2:8" ht="15">
      <c r="B815" s="381"/>
      <c r="C815" s="381"/>
      <c r="D815" s="381"/>
      <c r="E815" s="381"/>
      <c r="F815" s="381"/>
      <c r="G815" s="381"/>
      <c r="H815" s="381"/>
    </row>
    <row r="816" spans="2:8" ht="15">
      <c r="B816" s="381"/>
      <c r="C816" s="381"/>
      <c r="D816" s="381"/>
      <c r="E816" s="381"/>
      <c r="F816" s="381"/>
      <c r="G816" s="381"/>
      <c r="H816" s="381"/>
    </row>
    <row r="817" spans="2:8" ht="15">
      <c r="B817" s="381"/>
      <c r="C817" s="381"/>
      <c r="D817" s="381"/>
      <c r="E817" s="381"/>
      <c r="F817" s="381"/>
      <c r="G817" s="381"/>
      <c r="H817" s="381"/>
    </row>
    <row r="818" spans="2:8" ht="15">
      <c r="B818" s="381"/>
      <c r="C818" s="381"/>
      <c r="D818" s="381"/>
      <c r="E818" s="381"/>
      <c r="F818" s="381"/>
      <c r="G818" s="381"/>
      <c r="H818" s="381"/>
    </row>
    <row r="819" spans="2:8" ht="15">
      <c r="B819" s="381"/>
      <c r="C819" s="381"/>
      <c r="D819" s="381"/>
      <c r="E819" s="381"/>
      <c r="F819" s="381"/>
      <c r="G819" s="381"/>
      <c r="H819" s="381"/>
    </row>
    <row r="820" spans="2:8" ht="15">
      <c r="B820" s="381"/>
      <c r="C820" s="381"/>
      <c r="D820" s="381"/>
      <c r="E820" s="381"/>
      <c r="F820" s="381"/>
      <c r="G820" s="381"/>
      <c r="H820" s="381"/>
    </row>
    <row r="821" spans="2:8" ht="15">
      <c r="B821" s="381"/>
      <c r="C821" s="381"/>
      <c r="D821" s="381"/>
      <c r="E821" s="381"/>
      <c r="F821" s="381"/>
      <c r="G821" s="381"/>
      <c r="H821" s="381"/>
    </row>
    <row r="822" spans="2:8" ht="15">
      <c r="B822" s="381"/>
      <c r="C822" s="381"/>
      <c r="D822" s="381"/>
      <c r="E822" s="381"/>
      <c r="F822" s="381"/>
      <c r="G822" s="381"/>
      <c r="H822" s="381"/>
    </row>
    <row r="823" spans="2:8" ht="15">
      <c r="B823" s="381"/>
      <c r="C823" s="381"/>
      <c r="D823" s="381"/>
      <c r="E823" s="381"/>
      <c r="F823" s="381"/>
      <c r="G823" s="381"/>
      <c r="H823" s="381"/>
    </row>
    <row r="824" spans="2:8" ht="15">
      <c r="B824" s="381"/>
      <c r="C824" s="381"/>
      <c r="D824" s="381"/>
      <c r="E824" s="381"/>
      <c r="F824" s="381"/>
      <c r="G824" s="381"/>
      <c r="H824" s="381"/>
    </row>
    <row r="825" spans="2:8" ht="15">
      <c r="B825" s="381"/>
      <c r="C825" s="381"/>
      <c r="D825" s="381"/>
      <c r="E825" s="381"/>
      <c r="F825" s="381"/>
      <c r="G825" s="381"/>
      <c r="H825" s="381"/>
    </row>
  </sheetData>
  <sheetProtection/>
  <mergeCells count="9">
    <mergeCell ref="G34:H34"/>
    <mergeCell ref="F30:H30"/>
    <mergeCell ref="F31:H31"/>
    <mergeCell ref="C32:E32"/>
    <mergeCell ref="G33:H33"/>
    <mergeCell ref="B1:C1"/>
    <mergeCell ref="B2:C2"/>
    <mergeCell ref="B4:H4"/>
    <mergeCell ref="B28:C28"/>
  </mergeCells>
  <printOptions horizontalCentered="1"/>
  <pageMargins left="0.236220472440945" right="0.05" top="0.71" bottom="0.5" header="0.49" footer="0.511811023622047"/>
  <pageSetup horizontalDpi="600" verticalDpi="600" orientation="portrait" paperSize="9" scale="90" r:id="rId1"/>
  <ignoredErrors>
    <ignoredError sqref="C11:C19" numberStoredAsText="1"/>
    <ignoredError sqref="D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36"/>
  <sheetViews>
    <sheetView zoomScalePageLayoutView="0" workbookViewId="0" topLeftCell="A1">
      <selection activeCell="A1" sqref="A1:F5"/>
    </sheetView>
  </sheetViews>
  <sheetFormatPr defaultColWidth="8.7109375" defaultRowHeight="12.75"/>
  <cols>
    <col min="1" max="1" width="4.7109375" style="290" customWidth="1"/>
    <col min="2" max="2" width="46.28125" style="290" customWidth="1"/>
    <col min="3" max="3" width="9.28125" style="423" customWidth="1"/>
    <col min="4" max="4" width="16.7109375" style="290" customWidth="1"/>
    <col min="5" max="5" width="14.140625" style="290" customWidth="1"/>
    <col min="6" max="16384" width="8.7109375" style="290" customWidth="1"/>
  </cols>
  <sheetData>
    <row r="1" spans="1:6" s="362" customFormat="1" ht="16.5" customHeight="1">
      <c r="A1" s="645" t="s">
        <v>29</v>
      </c>
      <c r="B1" s="646"/>
      <c r="C1" s="423"/>
      <c r="D1" s="290"/>
      <c r="E1" s="291" t="s">
        <v>172</v>
      </c>
      <c r="F1" s="290"/>
    </row>
    <row r="2" spans="1:2" ht="15" customHeight="1">
      <c r="A2" s="645" t="s">
        <v>30</v>
      </c>
      <c r="B2" s="646"/>
    </row>
    <row r="3" spans="1:7" s="362" customFormat="1" ht="16.5">
      <c r="A3" s="290"/>
      <c r="B3" s="290"/>
      <c r="C3" s="423"/>
      <c r="D3" s="653"/>
      <c r="E3" s="653"/>
      <c r="F3" s="653"/>
      <c r="G3" s="428"/>
    </row>
    <row r="4" spans="2:5" ht="15">
      <c r="B4" s="651" t="s">
        <v>576</v>
      </c>
      <c r="C4" s="651"/>
      <c r="D4" s="651"/>
      <c r="E4" s="651"/>
    </row>
    <row r="5" spans="2:5" ht="15">
      <c r="B5" s="634" t="s">
        <v>577</v>
      </c>
      <c r="C5" s="634"/>
      <c r="D5" s="634"/>
      <c r="E5" s="634"/>
    </row>
    <row r="6" spans="1:5" ht="15" customHeight="1">
      <c r="A6" s="651"/>
      <c r="B6" s="646"/>
      <c r="C6" s="646"/>
      <c r="D6" s="646"/>
      <c r="E6" s="646"/>
    </row>
    <row r="7" spans="1:5" ht="15.75" customHeight="1">
      <c r="A7" s="633"/>
      <c r="B7" s="646"/>
      <c r="C7" s="646"/>
      <c r="D7" s="646"/>
      <c r="E7" s="646"/>
    </row>
    <row r="8" spans="1:5" ht="15.75" thickBot="1">
      <c r="A8" s="291" t="s">
        <v>173</v>
      </c>
      <c r="E8" s="361" t="s">
        <v>166</v>
      </c>
    </row>
    <row r="9" spans="1:5" ht="31.5" customHeight="1" thickTop="1">
      <c r="A9" s="424" t="s">
        <v>174</v>
      </c>
      <c r="B9" s="429" t="s">
        <v>175</v>
      </c>
      <c r="C9" s="430" t="s">
        <v>105</v>
      </c>
      <c r="D9" s="318" t="s">
        <v>1114</v>
      </c>
      <c r="E9" s="425" t="s">
        <v>1110</v>
      </c>
    </row>
    <row r="10" spans="1:5" ht="15">
      <c r="A10" s="431" t="s">
        <v>9</v>
      </c>
      <c r="B10" s="432" t="s">
        <v>10</v>
      </c>
      <c r="C10" s="433" t="s">
        <v>11</v>
      </c>
      <c r="D10" s="432">
        <v>1</v>
      </c>
      <c r="E10" s="434">
        <v>2</v>
      </c>
    </row>
    <row r="11" spans="1:5" s="374" customFormat="1" ht="30" customHeight="1">
      <c r="A11" s="657">
        <v>1</v>
      </c>
      <c r="B11" s="18" t="s">
        <v>176</v>
      </c>
      <c r="C11" s="435" t="s">
        <v>13</v>
      </c>
      <c r="D11" s="436">
        <f>D12+D13</f>
        <v>0</v>
      </c>
      <c r="E11" s="437">
        <f>E12+E13</f>
        <v>0</v>
      </c>
    </row>
    <row r="12" spans="1:5" ht="15">
      <c r="A12" s="657"/>
      <c r="B12" s="438" t="s">
        <v>177</v>
      </c>
      <c r="C12" s="439" t="s">
        <v>16</v>
      </c>
      <c r="D12" s="440"/>
      <c r="E12" s="441"/>
    </row>
    <row r="13" spans="1:5" ht="15">
      <c r="A13" s="657"/>
      <c r="B13" s="438" t="s">
        <v>178</v>
      </c>
      <c r="C13" s="439" t="s">
        <v>18</v>
      </c>
      <c r="D13" s="442"/>
      <c r="E13" s="443"/>
    </row>
    <row r="14" spans="1:5" s="374" customFormat="1" ht="30">
      <c r="A14" s="658">
        <v>2</v>
      </c>
      <c r="B14" s="19" t="s">
        <v>179</v>
      </c>
      <c r="C14" s="435" t="s">
        <v>21</v>
      </c>
      <c r="D14" s="444">
        <f>D15+D16</f>
        <v>0</v>
      </c>
      <c r="E14" s="445">
        <f>E15+E16</f>
        <v>0</v>
      </c>
    </row>
    <row r="15" spans="1:5" ht="15">
      <c r="A15" s="658"/>
      <c r="B15" s="438" t="s">
        <v>177</v>
      </c>
      <c r="C15" s="439" t="s">
        <v>34</v>
      </c>
      <c r="D15" s="442"/>
      <c r="E15" s="446"/>
    </row>
    <row r="16" spans="1:5" ht="15">
      <c r="A16" s="658"/>
      <c r="B16" s="438" t="s">
        <v>178</v>
      </c>
      <c r="C16" s="439" t="s">
        <v>37</v>
      </c>
      <c r="D16" s="442"/>
      <c r="E16" s="443"/>
    </row>
    <row r="17" spans="1:5" s="374" customFormat="1" ht="45">
      <c r="A17" s="659">
        <v>3</v>
      </c>
      <c r="B17" s="18" t="s">
        <v>180</v>
      </c>
      <c r="C17" s="435" t="s">
        <v>39</v>
      </c>
      <c r="D17" s="444">
        <f>D18+D19</f>
        <v>0</v>
      </c>
      <c r="E17" s="445">
        <f>E18+E19</f>
        <v>0</v>
      </c>
    </row>
    <row r="18" spans="1:5" ht="15">
      <c r="A18" s="659"/>
      <c r="B18" s="438" t="s">
        <v>177</v>
      </c>
      <c r="C18" s="439" t="s">
        <v>41</v>
      </c>
      <c r="D18" s="442"/>
      <c r="E18" s="446"/>
    </row>
    <row r="19" spans="1:5" ht="15">
      <c r="A19" s="659"/>
      <c r="B19" s="438" t="s">
        <v>178</v>
      </c>
      <c r="C19" s="439" t="s">
        <v>42</v>
      </c>
      <c r="D19" s="442"/>
      <c r="E19" s="443"/>
    </row>
    <row r="20" spans="1:5" s="374" customFormat="1" ht="60">
      <c r="A20" s="447">
        <v>4</v>
      </c>
      <c r="B20" s="18" t="s">
        <v>181</v>
      </c>
      <c r="C20" s="435" t="s">
        <v>44</v>
      </c>
      <c r="D20" s="444">
        <f>D21+D22</f>
        <v>0</v>
      </c>
      <c r="E20" s="445">
        <f>E21+E22</f>
        <v>0</v>
      </c>
    </row>
    <row r="21" spans="1:5" ht="15">
      <c r="A21" s="426"/>
      <c r="B21" s="438" t="s">
        <v>177</v>
      </c>
      <c r="C21" s="439" t="s">
        <v>182</v>
      </c>
      <c r="D21" s="442"/>
      <c r="E21" s="446"/>
    </row>
    <row r="22" spans="1:5" ht="15">
      <c r="A22" s="426"/>
      <c r="B22" s="438" t="s">
        <v>178</v>
      </c>
      <c r="C22" s="439" t="s">
        <v>183</v>
      </c>
      <c r="D22" s="442"/>
      <c r="E22" s="443"/>
    </row>
    <row r="23" spans="1:5" s="374" customFormat="1" ht="60">
      <c r="A23" s="658">
        <v>5</v>
      </c>
      <c r="B23" s="20" t="s">
        <v>184</v>
      </c>
      <c r="C23" s="435" t="s">
        <v>185</v>
      </c>
      <c r="D23" s="444">
        <f>D24+D25</f>
        <v>0</v>
      </c>
      <c r="E23" s="445">
        <f>E24+E25</f>
        <v>0</v>
      </c>
    </row>
    <row r="24" spans="1:5" ht="15">
      <c r="A24" s="658"/>
      <c r="B24" s="438" t="s">
        <v>177</v>
      </c>
      <c r="C24" s="439" t="s">
        <v>186</v>
      </c>
      <c r="D24" s="442"/>
      <c r="E24" s="446"/>
    </row>
    <row r="25" spans="1:5" ht="15">
      <c r="A25" s="658"/>
      <c r="B25" s="438" t="s">
        <v>178</v>
      </c>
      <c r="C25" s="439" t="s">
        <v>187</v>
      </c>
      <c r="D25" s="442"/>
      <c r="E25" s="443"/>
    </row>
    <row r="26" spans="1:5" s="374" customFormat="1" ht="105">
      <c r="A26" s="655">
        <v>6</v>
      </c>
      <c r="B26" s="21" t="s">
        <v>188</v>
      </c>
      <c r="C26" s="435" t="s">
        <v>189</v>
      </c>
      <c r="D26" s="448">
        <f>D27+D28</f>
        <v>0</v>
      </c>
      <c r="E26" s="449">
        <f>E27+E28</f>
        <v>5</v>
      </c>
    </row>
    <row r="27" spans="1:5" ht="15">
      <c r="A27" s="655"/>
      <c r="B27" s="438" t="s">
        <v>177</v>
      </c>
      <c r="C27" s="439" t="s">
        <v>190</v>
      </c>
      <c r="D27" s="440"/>
      <c r="E27" s="396">
        <v>5</v>
      </c>
    </row>
    <row r="28" spans="1:5" ht="15">
      <c r="A28" s="655"/>
      <c r="B28" s="438" t="s">
        <v>178</v>
      </c>
      <c r="C28" s="439" t="s">
        <v>191</v>
      </c>
      <c r="D28" s="440"/>
      <c r="E28" s="396"/>
    </row>
    <row r="29" spans="1:5" ht="15.75" thickBot="1">
      <c r="A29" s="427">
        <v>7</v>
      </c>
      <c r="B29" s="450" t="s">
        <v>192</v>
      </c>
      <c r="C29" s="451" t="s">
        <v>193</v>
      </c>
      <c r="D29" s="452">
        <f>D11+D14+D17+D20+D23+D26</f>
        <v>0</v>
      </c>
      <c r="E29" s="453">
        <f>E11+E14+E17+E20+E23+E26</f>
        <v>5</v>
      </c>
    </row>
    <row r="30" spans="1:5" ht="35.25" customHeight="1" thickTop="1">
      <c r="A30" s="656" t="s">
        <v>194</v>
      </c>
      <c r="B30" s="656"/>
      <c r="C30" s="656"/>
      <c r="D30" s="656"/>
      <c r="E30" s="656"/>
    </row>
    <row r="31" spans="1:5" ht="15" customHeight="1">
      <c r="A31" s="22"/>
      <c r="B31" s="22"/>
      <c r="C31" s="22"/>
      <c r="D31" s="22"/>
      <c r="E31" s="22"/>
    </row>
    <row r="32" spans="1:6" s="362" customFormat="1" ht="16.5">
      <c r="A32" s="276"/>
      <c r="B32" s="294" t="s">
        <v>32</v>
      </c>
      <c r="C32" s="643" t="s">
        <v>33</v>
      </c>
      <c r="D32" s="643"/>
      <c r="E32" s="643"/>
      <c r="F32" s="276"/>
    </row>
    <row r="33" spans="1:5" s="292" customFormat="1" ht="16.5">
      <c r="A33" s="276"/>
      <c r="B33" s="294" t="s">
        <v>23</v>
      </c>
      <c r="C33" s="643" t="s">
        <v>24</v>
      </c>
      <c r="D33" s="643"/>
      <c r="E33" s="643"/>
    </row>
    <row r="34" spans="1:5" ht="15">
      <c r="A34" s="357"/>
      <c r="B34" s="292"/>
      <c r="C34" s="292"/>
      <c r="D34" s="292"/>
      <c r="E34" s="292"/>
    </row>
    <row r="35" spans="1:5" ht="15">
      <c r="A35" s="381"/>
      <c r="D35" s="643" t="s">
        <v>25</v>
      </c>
      <c r="E35" s="644"/>
    </row>
    <row r="36" spans="4:5" ht="15">
      <c r="D36" s="643" t="s">
        <v>26</v>
      </c>
      <c r="E36" s="644"/>
    </row>
  </sheetData>
  <sheetProtection/>
  <mergeCells count="17">
    <mergeCell ref="A26:A28"/>
    <mergeCell ref="A30:E30"/>
    <mergeCell ref="C32:E32"/>
    <mergeCell ref="A11:A13"/>
    <mergeCell ref="A14:A16"/>
    <mergeCell ref="A17:A19"/>
    <mergeCell ref="A23:A25"/>
    <mergeCell ref="C33:E33"/>
    <mergeCell ref="D35:E35"/>
    <mergeCell ref="D36:E36"/>
    <mergeCell ref="A1:B1"/>
    <mergeCell ref="A2:B2"/>
    <mergeCell ref="A6:E6"/>
    <mergeCell ref="A7:E7"/>
    <mergeCell ref="D3:F3"/>
    <mergeCell ref="B4:E4"/>
    <mergeCell ref="B5:E5"/>
  </mergeCells>
  <printOptions horizontalCentered="1"/>
  <pageMargins left="0.486220472" right="0.236220472440945" top="0.275590551181102" bottom="0.196850393700787" header="0.15748031496063" footer="0.15748031496063"/>
  <pageSetup horizontalDpi="600" verticalDpi="600" orientation="portrait" paperSize="9" r:id="rId1"/>
  <ignoredErrors>
    <ignoredError sqref="C11:C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12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.57421875" style="454" customWidth="1"/>
    <col min="2" max="2" width="62.57421875" style="454" customWidth="1"/>
    <col min="3" max="3" width="7.00390625" style="454" customWidth="1"/>
    <col min="4" max="4" width="14.00390625" style="455" customWidth="1"/>
    <col min="5" max="5" width="13.28125" style="455" customWidth="1"/>
    <col min="6" max="6" width="15.00390625" style="455" customWidth="1"/>
    <col min="7" max="7" width="10.7109375" style="454" customWidth="1"/>
    <col min="8" max="16384" width="9.140625" style="454" customWidth="1"/>
  </cols>
  <sheetData>
    <row r="1" spans="1:6" s="362" customFormat="1" ht="14.25" customHeight="1">
      <c r="A1" s="645" t="s">
        <v>29</v>
      </c>
      <c r="B1" s="646"/>
      <c r="C1" s="454"/>
      <c r="D1" s="455"/>
      <c r="E1" s="455"/>
      <c r="F1" s="455"/>
    </row>
    <row r="2" spans="1:6" s="362" customFormat="1" ht="16.5" customHeight="1">
      <c r="A2" s="645" t="s">
        <v>30</v>
      </c>
      <c r="B2" s="646"/>
      <c r="C2" s="456"/>
      <c r="D2" s="457"/>
      <c r="E2" s="457"/>
      <c r="F2" s="457" t="s">
        <v>195</v>
      </c>
    </row>
    <row r="3" spans="1:6" s="290" customFormat="1" ht="15.75">
      <c r="A3" s="458"/>
      <c r="B3" s="459"/>
      <c r="C3" s="459"/>
      <c r="D3" s="460"/>
      <c r="E3" s="460"/>
      <c r="F3" s="460"/>
    </row>
    <row r="4" spans="1:7" s="362" customFormat="1" ht="12" customHeight="1">
      <c r="A4" s="669" t="s">
        <v>578</v>
      </c>
      <c r="B4" s="669"/>
      <c r="C4" s="669"/>
      <c r="D4" s="669"/>
      <c r="E4" s="669"/>
      <c r="F4" s="669"/>
      <c r="G4" s="428"/>
    </row>
    <row r="5" spans="1:9" ht="15">
      <c r="A5" s="461" t="s">
        <v>196</v>
      </c>
      <c r="B5" s="670" t="s">
        <v>31</v>
      </c>
      <c r="C5" s="670"/>
      <c r="D5" s="670"/>
      <c r="E5" s="670"/>
      <c r="F5" s="670"/>
      <c r="G5" s="457"/>
      <c r="H5" s="457"/>
      <c r="I5" s="459"/>
    </row>
    <row r="6" spans="1:9" ht="15.75">
      <c r="A6" s="458"/>
      <c r="B6" s="459"/>
      <c r="C6" s="459"/>
      <c r="D6" s="460"/>
      <c r="E6" s="460"/>
      <c r="F6" s="460"/>
      <c r="G6" s="508"/>
      <c r="H6" s="459"/>
      <c r="I6" s="459"/>
    </row>
    <row r="7" spans="1:9" ht="12.75">
      <c r="A7" s="461" t="s">
        <v>196</v>
      </c>
      <c r="B7" s="668"/>
      <c r="C7" s="640"/>
      <c r="D7" s="640"/>
      <c r="E7" s="640"/>
      <c r="F7" s="640"/>
      <c r="G7" s="463"/>
      <c r="H7" s="461"/>
      <c r="I7" s="461"/>
    </row>
    <row r="8" spans="1:9" ht="13.5" thickBot="1">
      <c r="A8" s="459"/>
      <c r="B8" s="460" t="s">
        <v>197</v>
      </c>
      <c r="C8" s="509"/>
      <c r="D8" s="510"/>
      <c r="E8" s="510"/>
      <c r="F8" s="511" t="s">
        <v>198</v>
      </c>
      <c r="G8" s="510"/>
      <c r="H8" s="508"/>
      <c r="I8" s="459"/>
    </row>
    <row r="9" spans="1:6" ht="18" customHeight="1" thickTop="1">
      <c r="A9" s="459"/>
      <c r="B9" s="660" t="s">
        <v>7</v>
      </c>
      <c r="C9" s="663" t="s">
        <v>199</v>
      </c>
      <c r="D9" s="663" t="s">
        <v>1114</v>
      </c>
      <c r="E9" s="666" t="s">
        <v>1110</v>
      </c>
      <c r="F9" s="667"/>
    </row>
    <row r="10" spans="1:6" ht="12.75">
      <c r="A10" s="459"/>
      <c r="B10" s="661"/>
      <c r="C10" s="664"/>
      <c r="D10" s="664"/>
      <c r="E10" s="671" t="s">
        <v>200</v>
      </c>
      <c r="F10" s="672" t="s">
        <v>201</v>
      </c>
    </row>
    <row r="11" spans="1:6" ht="57" customHeight="1" thickBot="1">
      <c r="A11" s="459"/>
      <c r="B11" s="662"/>
      <c r="C11" s="665"/>
      <c r="D11" s="665"/>
      <c r="E11" s="671"/>
      <c r="F11" s="673"/>
    </row>
    <row r="12" spans="1:6" ht="13.5" thickBot="1">
      <c r="A12" s="459"/>
      <c r="B12" s="466" t="s">
        <v>9</v>
      </c>
      <c r="C12" s="467" t="s">
        <v>10</v>
      </c>
      <c r="D12" s="468" t="s">
        <v>13</v>
      </c>
      <c r="E12" s="468" t="s">
        <v>16</v>
      </c>
      <c r="F12" s="469" t="s">
        <v>18</v>
      </c>
    </row>
    <row r="13" spans="1:6" ht="13.5" thickBot="1">
      <c r="A13" s="459"/>
      <c r="B13" s="470" t="s">
        <v>202</v>
      </c>
      <c r="C13" s="471" t="s">
        <v>13</v>
      </c>
      <c r="D13" s="472">
        <f>D20+D27+D69+D76+D86+D92+D98</f>
        <v>0</v>
      </c>
      <c r="E13" s="472">
        <f>E20+E27+E69+E76+E86+E92+E98</f>
        <v>0</v>
      </c>
      <c r="F13" s="473">
        <f>F20+F27+F69+F76+F86+F92+F98</f>
        <v>0</v>
      </c>
    </row>
    <row r="14" spans="1:6" ht="12.75">
      <c r="A14" s="459"/>
      <c r="B14" s="474" t="s">
        <v>203</v>
      </c>
      <c r="C14" s="475"/>
      <c r="D14" s="476" t="s">
        <v>204</v>
      </c>
      <c r="E14" s="476" t="s">
        <v>204</v>
      </c>
      <c r="F14" s="477" t="s">
        <v>204</v>
      </c>
    </row>
    <row r="15" spans="1:6" ht="12.75">
      <c r="A15" s="459"/>
      <c r="B15" s="478" t="s">
        <v>205</v>
      </c>
      <c r="C15" s="479" t="s">
        <v>16</v>
      </c>
      <c r="D15" s="480">
        <f aca="true" t="shared" si="0" ref="D15:E17">D21+D28+D70+D77+D87+D93+D99</f>
        <v>0</v>
      </c>
      <c r="E15" s="480">
        <f t="shared" si="0"/>
        <v>0</v>
      </c>
      <c r="F15" s="481">
        <f>F21+F28+F70+F77+F87+F93+F99</f>
        <v>0</v>
      </c>
    </row>
    <row r="16" spans="1:6" ht="12.75">
      <c r="A16" s="459"/>
      <c r="B16" s="478" t="s">
        <v>206</v>
      </c>
      <c r="C16" s="482" t="s">
        <v>18</v>
      </c>
      <c r="D16" s="480">
        <f t="shared" si="0"/>
        <v>0</v>
      </c>
      <c r="E16" s="480">
        <f>E22+E29+E71+E78+E88+E94+E100</f>
        <v>0</v>
      </c>
      <c r="F16" s="481">
        <f>F22+F29+F71+F78+F88+F94+F100</f>
        <v>0</v>
      </c>
    </row>
    <row r="17" spans="1:6" ht="12.75">
      <c r="A17" s="459"/>
      <c r="B17" s="478" t="s">
        <v>207</v>
      </c>
      <c r="C17" s="482" t="s">
        <v>21</v>
      </c>
      <c r="D17" s="480">
        <f t="shared" si="0"/>
        <v>0</v>
      </c>
      <c r="E17" s="480">
        <f t="shared" si="0"/>
        <v>0</v>
      </c>
      <c r="F17" s="481">
        <f>F23+F30+F72+F79+F89+F95+F101</f>
        <v>0</v>
      </c>
    </row>
    <row r="18" spans="1:6" ht="12.75">
      <c r="A18" s="459"/>
      <c r="B18" s="478" t="s">
        <v>208</v>
      </c>
      <c r="C18" s="482" t="s">
        <v>34</v>
      </c>
      <c r="D18" s="480">
        <f aca="true" t="shared" si="1" ref="D18:F19">D25+D31+D74+D84+D90+D96+D102</f>
        <v>0</v>
      </c>
      <c r="E18" s="480">
        <f t="shared" si="1"/>
        <v>0</v>
      </c>
      <c r="F18" s="481">
        <f t="shared" si="1"/>
        <v>0</v>
      </c>
    </row>
    <row r="19" spans="1:6" ht="13.5" thickBot="1">
      <c r="A19" s="459"/>
      <c r="B19" s="483" t="s">
        <v>209</v>
      </c>
      <c r="C19" s="484" t="s">
        <v>37</v>
      </c>
      <c r="D19" s="485">
        <f t="shared" si="1"/>
        <v>0</v>
      </c>
      <c r="E19" s="485">
        <f t="shared" si="1"/>
        <v>0</v>
      </c>
      <c r="F19" s="486">
        <f t="shared" si="1"/>
        <v>0</v>
      </c>
    </row>
    <row r="20" spans="1:6" ht="33" customHeight="1" thickBot="1">
      <c r="A20" s="461"/>
      <c r="B20" s="487" t="s">
        <v>210</v>
      </c>
      <c r="C20" s="471" t="s">
        <v>39</v>
      </c>
      <c r="D20" s="488">
        <f>D21+D22+D23+D25+D26</f>
        <v>0</v>
      </c>
      <c r="E20" s="488">
        <f>E21+E22+E23+E25+E26</f>
        <v>0</v>
      </c>
      <c r="F20" s="489">
        <f>F21+F22+F23+F25+F26</f>
        <v>0</v>
      </c>
    </row>
    <row r="21" spans="1:6" ht="12.75">
      <c r="A21" s="461"/>
      <c r="B21" s="490" t="s">
        <v>211</v>
      </c>
      <c r="C21" s="491" t="s">
        <v>212</v>
      </c>
      <c r="D21" s="492"/>
      <c r="E21" s="492"/>
      <c r="F21" s="493"/>
    </row>
    <row r="22" spans="1:6" ht="12.75">
      <c r="A22" s="461"/>
      <c r="B22" s="478" t="s">
        <v>213</v>
      </c>
      <c r="C22" s="482" t="s">
        <v>41</v>
      </c>
      <c r="D22" s="480"/>
      <c r="E22" s="480"/>
      <c r="F22" s="481"/>
    </row>
    <row r="23" spans="1:6" ht="12.75">
      <c r="A23" s="461"/>
      <c r="B23" s="478" t="s">
        <v>214</v>
      </c>
      <c r="C23" s="482" t="s">
        <v>42</v>
      </c>
      <c r="D23" s="480"/>
      <c r="E23" s="480"/>
      <c r="F23" s="481"/>
    </row>
    <row r="24" spans="1:6" ht="12.75">
      <c r="A24" s="461"/>
      <c r="B24" s="478" t="s">
        <v>215</v>
      </c>
      <c r="C24" s="482" t="s">
        <v>216</v>
      </c>
      <c r="D24" s="480"/>
      <c r="E24" s="480"/>
      <c r="F24" s="481"/>
    </row>
    <row r="25" spans="1:6" ht="12.75">
      <c r="A25" s="461"/>
      <c r="B25" s="478" t="s">
        <v>217</v>
      </c>
      <c r="C25" s="482" t="s">
        <v>44</v>
      </c>
      <c r="D25" s="480"/>
      <c r="E25" s="480"/>
      <c r="F25" s="481"/>
    </row>
    <row r="26" spans="1:6" ht="13.5" thickBot="1">
      <c r="A26" s="461"/>
      <c r="B26" s="483" t="s">
        <v>218</v>
      </c>
      <c r="C26" s="484" t="s">
        <v>182</v>
      </c>
      <c r="D26" s="485"/>
      <c r="E26" s="485"/>
      <c r="F26" s="486"/>
    </row>
    <row r="27" spans="1:6" ht="26.25" thickBot="1">
      <c r="A27" s="461"/>
      <c r="B27" s="487" t="s">
        <v>219</v>
      </c>
      <c r="C27" s="471" t="s">
        <v>183</v>
      </c>
      <c r="D27" s="488">
        <f aca="true" t="shared" si="2" ref="D27:F32">D33+D39+D45+D63</f>
        <v>0</v>
      </c>
      <c r="E27" s="488">
        <f t="shared" si="2"/>
        <v>0</v>
      </c>
      <c r="F27" s="489">
        <f t="shared" si="2"/>
        <v>0</v>
      </c>
    </row>
    <row r="28" spans="1:6" ht="12.75">
      <c r="A28" s="461"/>
      <c r="B28" s="490" t="s">
        <v>220</v>
      </c>
      <c r="C28" s="491" t="s">
        <v>221</v>
      </c>
      <c r="D28" s="492">
        <f t="shared" si="2"/>
        <v>0</v>
      </c>
      <c r="E28" s="492">
        <f t="shared" si="2"/>
        <v>0</v>
      </c>
      <c r="F28" s="493">
        <f t="shared" si="2"/>
        <v>0</v>
      </c>
    </row>
    <row r="29" spans="1:6" ht="12.75">
      <c r="A29" s="461"/>
      <c r="B29" s="478" t="s">
        <v>222</v>
      </c>
      <c r="C29" s="482" t="s">
        <v>185</v>
      </c>
      <c r="D29" s="480">
        <f t="shared" si="2"/>
        <v>0</v>
      </c>
      <c r="E29" s="480">
        <f t="shared" si="2"/>
        <v>0</v>
      </c>
      <c r="F29" s="481">
        <f>F35+F41+F47+F65</f>
        <v>0</v>
      </c>
    </row>
    <row r="30" spans="1:6" ht="12.75">
      <c r="A30" s="461"/>
      <c r="B30" s="478" t="s">
        <v>223</v>
      </c>
      <c r="C30" s="482" t="s">
        <v>186</v>
      </c>
      <c r="D30" s="480">
        <f t="shared" si="2"/>
        <v>0</v>
      </c>
      <c r="E30" s="480">
        <f t="shared" si="2"/>
        <v>0</v>
      </c>
      <c r="F30" s="481">
        <f>F36+F42+F48+F66</f>
        <v>0</v>
      </c>
    </row>
    <row r="31" spans="1:6" ht="12.75">
      <c r="A31" s="461"/>
      <c r="B31" s="478" t="s">
        <v>224</v>
      </c>
      <c r="C31" s="482" t="s">
        <v>187</v>
      </c>
      <c r="D31" s="480">
        <f t="shared" si="2"/>
        <v>0</v>
      </c>
      <c r="E31" s="480">
        <f t="shared" si="2"/>
        <v>0</v>
      </c>
      <c r="F31" s="481">
        <f>F37+F43+F49+F67</f>
        <v>0</v>
      </c>
    </row>
    <row r="32" spans="1:6" ht="13.5" thickBot="1">
      <c r="A32" s="461"/>
      <c r="B32" s="483" t="s">
        <v>225</v>
      </c>
      <c r="C32" s="484" t="s">
        <v>189</v>
      </c>
      <c r="D32" s="485">
        <f t="shared" si="2"/>
        <v>0</v>
      </c>
      <c r="E32" s="485">
        <f t="shared" si="2"/>
        <v>0</v>
      </c>
      <c r="F32" s="486">
        <f>F38+F44+F50+F68</f>
        <v>0</v>
      </c>
    </row>
    <row r="33" spans="1:6" ht="27" customHeight="1" thickBot="1">
      <c r="A33" s="461"/>
      <c r="B33" s="494" t="s">
        <v>226</v>
      </c>
      <c r="C33" s="471" t="s">
        <v>190</v>
      </c>
      <c r="D33" s="488">
        <f>D34+D35+D36+D37+D38</f>
        <v>0</v>
      </c>
      <c r="E33" s="488">
        <f>E34+E35+E36+E37+E38</f>
        <v>0</v>
      </c>
      <c r="F33" s="489">
        <f>F34+F35+F36+F37+F38</f>
        <v>0</v>
      </c>
    </row>
    <row r="34" spans="1:6" ht="12.75">
      <c r="A34" s="461"/>
      <c r="B34" s="490" t="s">
        <v>227</v>
      </c>
      <c r="C34" s="495">
        <v>17.1</v>
      </c>
      <c r="D34" s="492"/>
      <c r="E34" s="492"/>
      <c r="F34" s="493"/>
    </row>
    <row r="35" spans="1:6" ht="12.75">
      <c r="A35" s="461"/>
      <c r="B35" s="478" t="s">
        <v>228</v>
      </c>
      <c r="C35" s="479" t="s">
        <v>229</v>
      </c>
      <c r="D35" s="480"/>
      <c r="E35" s="480"/>
      <c r="F35" s="481"/>
    </row>
    <row r="36" spans="1:6" ht="12.75">
      <c r="A36" s="461"/>
      <c r="B36" s="478" t="s">
        <v>230</v>
      </c>
      <c r="C36" s="479" t="s">
        <v>231</v>
      </c>
      <c r="D36" s="480"/>
      <c r="E36" s="480"/>
      <c r="F36" s="481"/>
    </row>
    <row r="37" spans="1:6" ht="12.75">
      <c r="A37" s="461"/>
      <c r="B37" s="478" t="s">
        <v>217</v>
      </c>
      <c r="C37" s="479" t="s">
        <v>232</v>
      </c>
      <c r="D37" s="480"/>
      <c r="E37" s="480"/>
      <c r="F37" s="481"/>
    </row>
    <row r="38" spans="1:6" ht="13.5" thickBot="1">
      <c r="A38" s="461"/>
      <c r="B38" s="483" t="s">
        <v>233</v>
      </c>
      <c r="C38" s="496" t="s">
        <v>234</v>
      </c>
      <c r="D38" s="485"/>
      <c r="E38" s="485"/>
      <c r="F38" s="486"/>
    </row>
    <row r="39" spans="1:6" ht="39" thickBot="1">
      <c r="A39" s="461"/>
      <c r="B39" s="487" t="s">
        <v>235</v>
      </c>
      <c r="C39" s="471" t="s">
        <v>191</v>
      </c>
      <c r="D39" s="488">
        <f>D40+D41+D42+D43+D44</f>
        <v>0</v>
      </c>
      <c r="E39" s="488">
        <f>E40+E41+E42+E43+E44</f>
        <v>0</v>
      </c>
      <c r="F39" s="489">
        <f>F40+F41+F42+F43+F44</f>
        <v>0</v>
      </c>
    </row>
    <row r="40" spans="1:6" ht="12.75">
      <c r="A40" s="461"/>
      <c r="B40" s="490" t="s">
        <v>227</v>
      </c>
      <c r="C40" s="491" t="s">
        <v>236</v>
      </c>
      <c r="D40" s="492"/>
      <c r="E40" s="492"/>
      <c r="F40" s="493"/>
    </row>
    <row r="41" spans="1:6" ht="12.75">
      <c r="A41" s="461"/>
      <c r="B41" s="478" t="s">
        <v>228</v>
      </c>
      <c r="C41" s="479" t="s">
        <v>237</v>
      </c>
      <c r="D41" s="480"/>
      <c r="E41" s="480"/>
      <c r="F41" s="481"/>
    </row>
    <row r="42" spans="1:6" ht="12.75">
      <c r="A42" s="461"/>
      <c r="B42" s="478" t="s">
        <v>230</v>
      </c>
      <c r="C42" s="479" t="s">
        <v>238</v>
      </c>
      <c r="D42" s="480"/>
      <c r="E42" s="480"/>
      <c r="F42" s="481"/>
    </row>
    <row r="43" spans="1:6" ht="12.75">
      <c r="A43" s="461"/>
      <c r="B43" s="478" t="s">
        <v>217</v>
      </c>
      <c r="C43" s="479" t="s">
        <v>239</v>
      </c>
      <c r="D43" s="480"/>
      <c r="E43" s="480"/>
      <c r="F43" s="481"/>
    </row>
    <row r="44" spans="1:6" ht="13.5" thickBot="1">
      <c r="A44" s="461"/>
      <c r="B44" s="483" t="s">
        <v>233</v>
      </c>
      <c r="C44" s="496" t="s">
        <v>240</v>
      </c>
      <c r="D44" s="485"/>
      <c r="E44" s="485"/>
      <c r="F44" s="486"/>
    </row>
    <row r="45" spans="1:6" ht="26.25" thickBot="1">
      <c r="A45" s="461"/>
      <c r="B45" s="487" t="s">
        <v>241</v>
      </c>
      <c r="C45" s="471" t="s">
        <v>193</v>
      </c>
      <c r="D45" s="488">
        <f aca="true" t="shared" si="3" ref="D45:F50">D51+D57</f>
        <v>0</v>
      </c>
      <c r="E45" s="488">
        <f t="shared" si="3"/>
        <v>0</v>
      </c>
      <c r="F45" s="489">
        <f t="shared" si="3"/>
        <v>0</v>
      </c>
    </row>
    <row r="46" spans="1:6" ht="12.75">
      <c r="A46" s="461"/>
      <c r="B46" s="490" t="s">
        <v>242</v>
      </c>
      <c r="C46" s="491" t="s">
        <v>243</v>
      </c>
      <c r="D46" s="492"/>
      <c r="E46" s="492">
        <f>E52+E58</f>
        <v>0</v>
      </c>
      <c r="F46" s="493">
        <f t="shared" si="3"/>
        <v>0</v>
      </c>
    </row>
    <row r="47" spans="1:6" ht="12.75">
      <c r="A47" s="461"/>
      <c r="B47" s="478" t="s">
        <v>244</v>
      </c>
      <c r="C47" s="479" t="s">
        <v>245</v>
      </c>
      <c r="D47" s="480">
        <f t="shared" si="3"/>
        <v>0</v>
      </c>
      <c r="E47" s="480">
        <f t="shared" si="3"/>
        <v>0</v>
      </c>
      <c r="F47" s="481">
        <f t="shared" si="3"/>
        <v>0</v>
      </c>
    </row>
    <row r="48" spans="1:6" ht="12.75">
      <c r="A48" s="461"/>
      <c r="B48" s="478" t="s">
        <v>246</v>
      </c>
      <c r="C48" s="479" t="s">
        <v>247</v>
      </c>
      <c r="D48" s="480">
        <f t="shared" si="3"/>
        <v>0</v>
      </c>
      <c r="E48" s="480">
        <f t="shared" si="3"/>
        <v>0</v>
      </c>
      <c r="F48" s="481">
        <f t="shared" si="3"/>
        <v>0</v>
      </c>
    </row>
    <row r="49" spans="1:6" ht="12.75">
      <c r="A49" s="461"/>
      <c r="B49" s="478" t="s">
        <v>248</v>
      </c>
      <c r="C49" s="479" t="s">
        <v>249</v>
      </c>
      <c r="D49" s="480">
        <f t="shared" si="3"/>
        <v>0</v>
      </c>
      <c r="E49" s="480">
        <f t="shared" si="3"/>
        <v>0</v>
      </c>
      <c r="F49" s="481">
        <f t="shared" si="3"/>
        <v>0</v>
      </c>
    </row>
    <row r="50" spans="1:6" ht="13.5" thickBot="1">
      <c r="A50" s="461"/>
      <c r="B50" s="483" t="s">
        <v>250</v>
      </c>
      <c r="C50" s="496" t="s">
        <v>251</v>
      </c>
      <c r="D50" s="485">
        <f t="shared" si="3"/>
        <v>0</v>
      </c>
      <c r="E50" s="485">
        <f t="shared" si="3"/>
        <v>0</v>
      </c>
      <c r="F50" s="486">
        <f t="shared" si="3"/>
        <v>0</v>
      </c>
    </row>
    <row r="51" spans="1:6" ht="24.75" customHeight="1" thickBot="1">
      <c r="A51" s="461"/>
      <c r="B51" s="497" t="s">
        <v>252</v>
      </c>
      <c r="C51" s="471" t="s">
        <v>253</v>
      </c>
      <c r="D51" s="488">
        <f>D52+D53+D54+D55+D56</f>
        <v>0</v>
      </c>
      <c r="E51" s="488">
        <f>E52+E53+E54+E55+E56</f>
        <v>0</v>
      </c>
      <c r="F51" s="489">
        <f>F52+F53+F54+F55+F56</f>
        <v>0</v>
      </c>
    </row>
    <row r="52" spans="1:6" ht="12.75">
      <c r="A52" s="461"/>
      <c r="B52" s="490" t="s">
        <v>227</v>
      </c>
      <c r="C52" s="491" t="s">
        <v>254</v>
      </c>
      <c r="D52" s="492"/>
      <c r="E52" s="492"/>
      <c r="F52" s="493"/>
    </row>
    <row r="53" spans="1:6" ht="12.75">
      <c r="A53" s="461"/>
      <c r="B53" s="478" t="s">
        <v>228</v>
      </c>
      <c r="C53" s="479" t="s">
        <v>255</v>
      </c>
      <c r="D53" s="480"/>
      <c r="E53" s="480"/>
      <c r="F53" s="481"/>
    </row>
    <row r="54" spans="1:6" ht="12.75">
      <c r="A54" s="461"/>
      <c r="B54" s="478" t="s">
        <v>230</v>
      </c>
      <c r="C54" s="479" t="s">
        <v>256</v>
      </c>
      <c r="D54" s="480"/>
      <c r="E54" s="480"/>
      <c r="F54" s="481"/>
    </row>
    <row r="55" spans="1:6" ht="12.75">
      <c r="A55" s="461"/>
      <c r="B55" s="478" t="s">
        <v>217</v>
      </c>
      <c r="C55" s="479" t="s">
        <v>257</v>
      </c>
      <c r="D55" s="480"/>
      <c r="E55" s="480"/>
      <c r="F55" s="481"/>
    </row>
    <row r="56" spans="1:6" ht="13.5" thickBot="1">
      <c r="A56" s="461"/>
      <c r="B56" s="483" t="s">
        <v>233</v>
      </c>
      <c r="C56" s="496" t="s">
        <v>258</v>
      </c>
      <c r="D56" s="485"/>
      <c r="E56" s="485"/>
      <c r="F56" s="486"/>
    </row>
    <row r="57" spans="1:6" ht="27.75" customHeight="1" thickBot="1">
      <c r="A57" s="461"/>
      <c r="B57" s="494" t="s">
        <v>259</v>
      </c>
      <c r="C57" s="471" t="s">
        <v>260</v>
      </c>
      <c r="D57" s="488">
        <f>D58+D59+D60+D61+D62</f>
        <v>0</v>
      </c>
      <c r="E57" s="488">
        <f>E58+E59+E60+E61+E62</f>
        <v>0</v>
      </c>
      <c r="F57" s="489">
        <f>F58+F59+F60+F61+F62</f>
        <v>0</v>
      </c>
    </row>
    <row r="58" spans="1:6" ht="12.75">
      <c r="A58" s="461"/>
      <c r="B58" s="490" t="s">
        <v>227</v>
      </c>
      <c r="C58" s="491" t="s">
        <v>261</v>
      </c>
      <c r="D58" s="492"/>
      <c r="E58" s="492"/>
      <c r="F58" s="493"/>
    </row>
    <row r="59" spans="1:6" ht="12.75">
      <c r="A59" s="461"/>
      <c r="B59" s="478" t="s">
        <v>228</v>
      </c>
      <c r="C59" s="479" t="s">
        <v>262</v>
      </c>
      <c r="D59" s="480"/>
      <c r="E59" s="480"/>
      <c r="F59" s="481"/>
    </row>
    <row r="60" spans="1:6" ht="12.75">
      <c r="A60" s="461"/>
      <c r="B60" s="478" t="s">
        <v>230</v>
      </c>
      <c r="C60" s="479" t="s">
        <v>263</v>
      </c>
      <c r="D60" s="480"/>
      <c r="E60" s="480"/>
      <c r="F60" s="481"/>
    </row>
    <row r="61" spans="1:6" ht="12.75">
      <c r="A61" s="461"/>
      <c r="B61" s="478" t="s">
        <v>217</v>
      </c>
      <c r="C61" s="479" t="s">
        <v>264</v>
      </c>
      <c r="D61" s="480"/>
      <c r="E61" s="480"/>
      <c r="F61" s="481"/>
    </row>
    <row r="62" spans="1:6" ht="13.5" thickBot="1">
      <c r="A62" s="461"/>
      <c r="B62" s="483" t="s">
        <v>233</v>
      </c>
      <c r="C62" s="496" t="s">
        <v>265</v>
      </c>
      <c r="D62" s="485"/>
      <c r="E62" s="485"/>
      <c r="F62" s="486"/>
    </row>
    <row r="63" spans="1:6" ht="24.75" customHeight="1" thickBot="1">
      <c r="A63" s="461"/>
      <c r="B63" s="494" t="s">
        <v>266</v>
      </c>
      <c r="C63" s="471" t="s">
        <v>267</v>
      </c>
      <c r="D63" s="488">
        <f>D64+D65+D66+D67+D68</f>
        <v>0</v>
      </c>
      <c r="E63" s="488">
        <f>E64+E65+E66+E67+E68</f>
        <v>0</v>
      </c>
      <c r="F63" s="489">
        <f>F64+F65+F66+F67+F68</f>
        <v>0</v>
      </c>
    </row>
    <row r="64" spans="1:6" ht="12.75">
      <c r="A64" s="461"/>
      <c r="B64" s="490" t="s">
        <v>227</v>
      </c>
      <c r="C64" s="491" t="s">
        <v>268</v>
      </c>
      <c r="D64" s="492"/>
      <c r="E64" s="492"/>
      <c r="F64" s="493"/>
    </row>
    <row r="65" spans="1:6" ht="12.75">
      <c r="A65" s="461"/>
      <c r="B65" s="478" t="s">
        <v>213</v>
      </c>
      <c r="C65" s="482" t="s">
        <v>269</v>
      </c>
      <c r="D65" s="480"/>
      <c r="E65" s="480"/>
      <c r="F65" s="481"/>
    </row>
    <row r="66" spans="1:6" ht="12.75">
      <c r="A66" s="461"/>
      <c r="B66" s="478" t="s">
        <v>270</v>
      </c>
      <c r="C66" s="482" t="s">
        <v>271</v>
      </c>
      <c r="D66" s="480"/>
      <c r="E66" s="480"/>
      <c r="F66" s="481"/>
    </row>
    <row r="67" spans="1:6" ht="12.75">
      <c r="A67" s="461"/>
      <c r="B67" s="478" t="s">
        <v>217</v>
      </c>
      <c r="C67" s="482" t="s">
        <v>272</v>
      </c>
      <c r="D67" s="480"/>
      <c r="E67" s="480"/>
      <c r="F67" s="481"/>
    </row>
    <row r="68" spans="1:6" ht="13.5" thickBot="1">
      <c r="A68" s="461"/>
      <c r="B68" s="483" t="s">
        <v>218</v>
      </c>
      <c r="C68" s="484" t="s">
        <v>273</v>
      </c>
      <c r="D68" s="485"/>
      <c r="E68" s="485"/>
      <c r="F68" s="486"/>
    </row>
    <row r="69" spans="1:6" ht="26.25" thickBot="1">
      <c r="A69" s="461"/>
      <c r="B69" s="487" t="s">
        <v>274</v>
      </c>
      <c r="C69" s="471" t="s">
        <v>275</v>
      </c>
      <c r="D69" s="488">
        <f>D70+D71+D72+D74+D75</f>
        <v>0</v>
      </c>
      <c r="E69" s="488">
        <f>E70+E71+E72+E74+E75</f>
        <v>0</v>
      </c>
      <c r="F69" s="489">
        <f>F70+F71+F72+F74+F75</f>
        <v>0</v>
      </c>
    </row>
    <row r="70" spans="1:6" ht="12.75">
      <c r="A70" s="461"/>
      <c r="B70" s="490" t="s">
        <v>227</v>
      </c>
      <c r="C70" s="491" t="s">
        <v>276</v>
      </c>
      <c r="D70" s="492"/>
      <c r="E70" s="492"/>
      <c r="F70" s="493"/>
    </row>
    <row r="71" spans="1:6" ht="12.75">
      <c r="A71" s="461"/>
      <c r="B71" s="478" t="s">
        <v>213</v>
      </c>
      <c r="C71" s="482" t="s">
        <v>277</v>
      </c>
      <c r="D71" s="480"/>
      <c r="E71" s="480"/>
      <c r="F71" s="481"/>
    </row>
    <row r="72" spans="1:6" ht="12.75">
      <c r="A72" s="461"/>
      <c r="B72" s="478" t="s">
        <v>214</v>
      </c>
      <c r="C72" s="482" t="s">
        <v>278</v>
      </c>
      <c r="D72" s="480"/>
      <c r="E72" s="480"/>
      <c r="F72" s="481"/>
    </row>
    <row r="73" spans="1:6" ht="12.75">
      <c r="A73" s="461"/>
      <c r="B73" s="478" t="s">
        <v>279</v>
      </c>
      <c r="C73" s="23" t="s">
        <v>280</v>
      </c>
      <c r="D73" s="480"/>
      <c r="E73" s="480"/>
      <c r="F73" s="481"/>
    </row>
    <row r="74" spans="1:6" ht="12.75">
      <c r="A74" s="461"/>
      <c r="B74" s="478" t="s">
        <v>217</v>
      </c>
      <c r="C74" s="482" t="s">
        <v>281</v>
      </c>
      <c r="D74" s="480"/>
      <c r="E74" s="480"/>
      <c r="F74" s="481"/>
    </row>
    <row r="75" spans="1:6" ht="13.5" thickBot="1">
      <c r="A75" s="461"/>
      <c r="B75" s="483" t="s">
        <v>218</v>
      </c>
      <c r="C75" s="484" t="s">
        <v>282</v>
      </c>
      <c r="D75" s="485"/>
      <c r="E75" s="485"/>
      <c r="F75" s="486"/>
    </row>
    <row r="76" spans="1:6" ht="28.5" customHeight="1" thickBot="1">
      <c r="A76" s="461"/>
      <c r="B76" s="487" t="s">
        <v>283</v>
      </c>
      <c r="C76" s="471" t="s">
        <v>284</v>
      </c>
      <c r="D76" s="488">
        <f>D77+D78+D79+D84+D85</f>
        <v>0</v>
      </c>
      <c r="E76" s="488">
        <f>E77+E78+E79+E84+E85</f>
        <v>0</v>
      </c>
      <c r="F76" s="489">
        <f>F77+F78+F79+F84+F85</f>
        <v>0</v>
      </c>
    </row>
    <row r="77" spans="1:6" ht="12.75">
      <c r="A77" s="461"/>
      <c r="B77" s="490" t="s">
        <v>227</v>
      </c>
      <c r="C77" s="491" t="s">
        <v>285</v>
      </c>
      <c r="D77" s="492"/>
      <c r="E77" s="492"/>
      <c r="F77" s="493"/>
    </row>
    <row r="78" spans="1:6" ht="12.75">
      <c r="A78" s="461"/>
      <c r="B78" s="478" t="s">
        <v>213</v>
      </c>
      <c r="C78" s="482" t="s">
        <v>286</v>
      </c>
      <c r="D78" s="480"/>
      <c r="E78" s="480"/>
      <c r="F78" s="481"/>
    </row>
    <row r="79" spans="1:6" ht="12.75">
      <c r="A79" s="461"/>
      <c r="B79" s="478" t="s">
        <v>287</v>
      </c>
      <c r="C79" s="482" t="s">
        <v>288</v>
      </c>
      <c r="D79" s="480">
        <f>D80+D81+D82+D83</f>
        <v>0</v>
      </c>
      <c r="E79" s="480">
        <f>E80+E81+E82+E83</f>
        <v>0</v>
      </c>
      <c r="F79" s="481">
        <f>F80+F81+F82+F83</f>
        <v>0</v>
      </c>
    </row>
    <row r="80" spans="1:6" ht="12.75">
      <c r="A80" s="461"/>
      <c r="B80" s="478" t="s">
        <v>289</v>
      </c>
      <c r="C80" s="498">
        <v>34.1</v>
      </c>
      <c r="D80" s="480"/>
      <c r="E80" s="480"/>
      <c r="F80" s="481"/>
    </row>
    <row r="81" spans="1:6" ht="12.75">
      <c r="A81" s="461"/>
      <c r="B81" s="478" t="s">
        <v>290</v>
      </c>
      <c r="C81" s="479" t="s">
        <v>291</v>
      </c>
      <c r="D81" s="480"/>
      <c r="E81" s="480"/>
      <c r="F81" s="481"/>
    </row>
    <row r="82" spans="1:6" ht="12.75">
      <c r="A82" s="461"/>
      <c r="B82" s="478" t="s">
        <v>292</v>
      </c>
      <c r="C82" s="479" t="s">
        <v>293</v>
      </c>
      <c r="D82" s="480"/>
      <c r="E82" s="480"/>
      <c r="F82" s="481"/>
    </row>
    <row r="83" spans="1:6" ht="12.75">
      <c r="A83" s="461"/>
      <c r="B83" s="478" t="s">
        <v>294</v>
      </c>
      <c r="C83" s="479" t="s">
        <v>295</v>
      </c>
      <c r="D83" s="480"/>
      <c r="E83" s="480"/>
      <c r="F83" s="481"/>
    </row>
    <row r="84" spans="1:6" ht="12.75">
      <c r="A84" s="461"/>
      <c r="B84" s="478" t="s">
        <v>217</v>
      </c>
      <c r="C84" s="482" t="s">
        <v>296</v>
      </c>
      <c r="D84" s="480"/>
      <c r="E84" s="480"/>
      <c r="F84" s="481"/>
    </row>
    <row r="85" spans="1:6" ht="13.5" thickBot="1">
      <c r="A85" s="461"/>
      <c r="B85" s="483" t="s">
        <v>218</v>
      </c>
      <c r="C85" s="484" t="s">
        <v>297</v>
      </c>
      <c r="D85" s="485"/>
      <c r="E85" s="485"/>
      <c r="F85" s="486"/>
    </row>
    <row r="86" spans="1:6" ht="45.75" customHeight="1" thickBot="1">
      <c r="A86" s="461"/>
      <c r="B86" s="487" t="s">
        <v>298</v>
      </c>
      <c r="C86" s="471" t="s">
        <v>299</v>
      </c>
      <c r="D86" s="488">
        <f>D87+D88+D89+D90+D91</f>
        <v>0</v>
      </c>
      <c r="E86" s="488">
        <f>E87+E88+E89+E90+E91</f>
        <v>0</v>
      </c>
      <c r="F86" s="489">
        <f>F87+F88+F89+F90+F91</f>
        <v>0</v>
      </c>
    </row>
    <row r="87" spans="1:6" ht="12.75">
      <c r="A87" s="461"/>
      <c r="B87" s="490" t="s">
        <v>227</v>
      </c>
      <c r="C87" s="491" t="s">
        <v>300</v>
      </c>
      <c r="D87" s="492"/>
      <c r="E87" s="492"/>
      <c r="F87" s="493"/>
    </row>
    <row r="88" spans="1:6" ht="12.75">
      <c r="A88" s="461"/>
      <c r="B88" s="478" t="s">
        <v>228</v>
      </c>
      <c r="C88" s="482" t="s">
        <v>301</v>
      </c>
      <c r="D88" s="480"/>
      <c r="E88" s="480"/>
      <c r="F88" s="481"/>
    </row>
    <row r="89" spans="1:6" ht="12.75">
      <c r="A89" s="459"/>
      <c r="B89" s="478" t="s">
        <v>230</v>
      </c>
      <c r="C89" s="482" t="s">
        <v>302</v>
      </c>
      <c r="D89" s="480"/>
      <c r="E89" s="480"/>
      <c r="F89" s="481"/>
    </row>
    <row r="90" spans="1:6" ht="12.75">
      <c r="A90" s="459"/>
      <c r="B90" s="478" t="s">
        <v>217</v>
      </c>
      <c r="C90" s="482" t="s">
        <v>303</v>
      </c>
      <c r="D90" s="480"/>
      <c r="E90" s="480"/>
      <c r="F90" s="481"/>
    </row>
    <row r="91" spans="1:6" ht="13.5" thickBot="1">
      <c r="A91" s="459"/>
      <c r="B91" s="483" t="s">
        <v>218</v>
      </c>
      <c r="C91" s="484" t="s">
        <v>304</v>
      </c>
      <c r="D91" s="485"/>
      <c r="E91" s="485"/>
      <c r="F91" s="486"/>
    </row>
    <row r="92" spans="1:6" ht="26.25" customHeight="1" thickBot="1">
      <c r="A92" s="459"/>
      <c r="B92" s="499" t="s">
        <v>305</v>
      </c>
      <c r="C92" s="471" t="s">
        <v>306</v>
      </c>
      <c r="D92" s="488">
        <f>D93+D94+D95+D96+D97</f>
        <v>0</v>
      </c>
      <c r="E92" s="488">
        <f>E93+E94+E95+E96+E97</f>
        <v>0</v>
      </c>
      <c r="F92" s="489">
        <f>F93+F94+F95+F96+F97</f>
        <v>0</v>
      </c>
    </row>
    <row r="93" spans="1:6" ht="12.75">
      <c r="A93" s="461"/>
      <c r="B93" s="490" t="s">
        <v>227</v>
      </c>
      <c r="C93" s="491" t="s">
        <v>307</v>
      </c>
      <c r="D93" s="492"/>
      <c r="E93" s="492"/>
      <c r="F93" s="493"/>
    </row>
    <row r="94" spans="1:6" ht="12.75">
      <c r="A94" s="459"/>
      <c r="B94" s="478" t="s">
        <v>308</v>
      </c>
      <c r="C94" s="482" t="s">
        <v>309</v>
      </c>
      <c r="D94" s="480"/>
      <c r="E94" s="480"/>
      <c r="F94" s="481"/>
    </row>
    <row r="95" spans="1:6" ht="12.75">
      <c r="A95" s="459"/>
      <c r="B95" s="478" t="s">
        <v>270</v>
      </c>
      <c r="C95" s="482" t="s">
        <v>310</v>
      </c>
      <c r="D95" s="480"/>
      <c r="E95" s="480"/>
      <c r="F95" s="481"/>
    </row>
    <row r="96" spans="1:6" ht="12.75">
      <c r="A96" s="459"/>
      <c r="B96" s="478" t="s">
        <v>217</v>
      </c>
      <c r="C96" s="482" t="s">
        <v>311</v>
      </c>
      <c r="D96" s="480"/>
      <c r="E96" s="480"/>
      <c r="F96" s="481"/>
    </row>
    <row r="97" spans="1:6" ht="13.5" thickBot="1">
      <c r="A97" s="459"/>
      <c r="B97" s="500" t="s">
        <v>218</v>
      </c>
      <c r="C97" s="501" t="s">
        <v>312</v>
      </c>
      <c r="D97" s="502"/>
      <c r="E97" s="502"/>
      <c r="F97" s="503"/>
    </row>
    <row r="98" spans="1:6" ht="26.25" customHeight="1" thickBot="1">
      <c r="A98" s="459"/>
      <c r="B98" s="499" t="s">
        <v>313</v>
      </c>
      <c r="C98" s="471">
        <v>47</v>
      </c>
      <c r="D98" s="488">
        <f>D99+D100+D101+D102+D103</f>
        <v>0</v>
      </c>
      <c r="E98" s="488">
        <f>E99+E100+E101+E102+E103</f>
        <v>0</v>
      </c>
      <c r="F98" s="489">
        <f>F99+F100+F101+F102+F103</f>
        <v>0</v>
      </c>
    </row>
    <row r="99" spans="1:6" ht="12.75">
      <c r="A99" s="461"/>
      <c r="B99" s="490" t="s">
        <v>227</v>
      </c>
      <c r="C99" s="491" t="s">
        <v>314</v>
      </c>
      <c r="D99" s="492"/>
      <c r="E99" s="492"/>
      <c r="F99" s="493"/>
    </row>
    <row r="100" spans="1:6" ht="12.75">
      <c r="A100" s="459"/>
      <c r="B100" s="478" t="s">
        <v>308</v>
      </c>
      <c r="C100" s="498">
        <v>47.2</v>
      </c>
      <c r="D100" s="480"/>
      <c r="E100" s="480"/>
      <c r="F100" s="481"/>
    </row>
    <row r="101" spans="1:6" ht="12.75">
      <c r="A101" s="459"/>
      <c r="B101" s="478" t="s">
        <v>270</v>
      </c>
      <c r="C101" s="498">
        <v>47.3</v>
      </c>
      <c r="D101" s="480"/>
      <c r="E101" s="480"/>
      <c r="F101" s="481"/>
    </row>
    <row r="102" spans="1:6" ht="12.75">
      <c r="A102" s="459"/>
      <c r="B102" s="478" t="s">
        <v>217</v>
      </c>
      <c r="C102" s="498">
        <v>47.4</v>
      </c>
      <c r="D102" s="480"/>
      <c r="E102" s="480"/>
      <c r="F102" s="481"/>
    </row>
    <row r="103" spans="1:6" ht="13.5" thickBot="1">
      <c r="A103" s="459"/>
      <c r="B103" s="504" t="s">
        <v>218</v>
      </c>
      <c r="C103" s="505">
        <v>47.5</v>
      </c>
      <c r="D103" s="506"/>
      <c r="E103" s="506"/>
      <c r="F103" s="507"/>
    </row>
    <row r="104" spans="1:8" ht="13.5" thickTop="1">
      <c r="A104" s="459"/>
      <c r="B104" s="512"/>
      <c r="C104" s="513"/>
      <c r="D104" s="514"/>
      <c r="E104" s="514"/>
      <c r="F104" s="514"/>
      <c r="G104" s="515"/>
      <c r="H104" s="459"/>
    </row>
    <row r="105" spans="1:9" ht="12.75">
      <c r="A105" s="461"/>
      <c r="B105" s="462"/>
      <c r="C105" s="462"/>
      <c r="D105" s="463"/>
      <c r="E105" s="463"/>
      <c r="F105" s="463"/>
      <c r="G105" s="461"/>
      <c r="H105" s="461"/>
      <c r="I105" s="461"/>
    </row>
    <row r="106" spans="1:9" ht="12.75">
      <c r="A106" s="461"/>
      <c r="B106" s="462"/>
      <c r="C106" s="462"/>
      <c r="D106" s="463"/>
      <c r="E106" s="463"/>
      <c r="F106" s="463"/>
      <c r="G106" s="461"/>
      <c r="H106" s="461"/>
      <c r="I106" s="461"/>
    </row>
    <row r="107" spans="1:9" ht="15">
      <c r="A107" s="461"/>
      <c r="B107" s="294" t="s">
        <v>32</v>
      </c>
      <c r="C107" s="643" t="s">
        <v>33</v>
      </c>
      <c r="D107" s="640"/>
      <c r="E107" s="646"/>
      <c r="F107" s="463"/>
      <c r="G107" s="461"/>
      <c r="H107" s="461"/>
      <c r="I107" s="461"/>
    </row>
    <row r="108" spans="1:9" ht="15">
      <c r="A108" s="461"/>
      <c r="B108" s="294" t="s">
        <v>23</v>
      </c>
      <c r="C108" s="643" t="s">
        <v>24</v>
      </c>
      <c r="D108" s="646"/>
      <c r="E108" s="646"/>
      <c r="F108" s="463"/>
      <c r="G108" s="461"/>
      <c r="H108" s="461"/>
      <c r="I108" s="461"/>
    </row>
    <row r="109" spans="1:9" ht="12.75">
      <c r="A109" s="461"/>
      <c r="B109" s="462"/>
      <c r="C109" s="462"/>
      <c r="D109" s="463"/>
      <c r="E109" s="463"/>
      <c r="F109" s="463"/>
      <c r="G109" s="461"/>
      <c r="H109" s="461"/>
      <c r="I109" s="461"/>
    </row>
    <row r="110" spans="1:9" ht="12.75">
      <c r="A110" s="461"/>
      <c r="B110" s="462"/>
      <c r="C110" s="462"/>
      <c r="D110" s="463"/>
      <c r="E110" s="463"/>
      <c r="F110" s="463"/>
      <c r="G110" s="461"/>
      <c r="H110" s="461"/>
      <c r="I110" s="461"/>
    </row>
    <row r="111" spans="1:9" ht="12.75">
      <c r="A111" s="461"/>
      <c r="B111" s="462"/>
      <c r="C111" s="462"/>
      <c r="D111" s="463"/>
      <c r="E111" s="463"/>
      <c r="F111" s="463"/>
      <c r="G111" s="461"/>
      <c r="H111" s="461"/>
      <c r="I111" s="461"/>
    </row>
    <row r="112" spans="1:9" ht="15">
      <c r="A112" s="461"/>
      <c r="B112" s="462"/>
      <c r="C112" s="462"/>
      <c r="D112" s="463"/>
      <c r="E112" s="464" t="s">
        <v>25</v>
      </c>
      <c r="F112" s="463"/>
      <c r="G112" s="461"/>
      <c r="H112" s="461"/>
      <c r="I112" s="461"/>
    </row>
    <row r="113" spans="1:9" ht="15">
      <c r="A113" s="461"/>
      <c r="B113" s="462"/>
      <c r="C113" s="462"/>
      <c r="D113" s="463"/>
      <c r="E113" s="465" t="s">
        <v>26</v>
      </c>
      <c r="F113" s="463"/>
      <c r="G113" s="461"/>
      <c r="H113" s="461"/>
      <c r="I113" s="461"/>
    </row>
    <row r="114" spans="1:9" ht="12.75">
      <c r="A114" s="461"/>
      <c r="B114" s="462"/>
      <c r="C114" s="462"/>
      <c r="D114" s="463"/>
      <c r="E114" s="463"/>
      <c r="F114" s="463"/>
      <c r="G114" s="461"/>
      <c r="H114" s="461"/>
      <c r="I114" s="461"/>
    </row>
    <row r="115" spans="1:9" ht="12.75">
      <c r="A115" s="461"/>
      <c r="B115" s="462"/>
      <c r="C115" s="461"/>
      <c r="D115" s="463"/>
      <c r="E115" s="463"/>
      <c r="F115" s="463"/>
      <c r="G115" s="461"/>
      <c r="H115" s="461"/>
      <c r="I115" s="461"/>
    </row>
    <row r="116" spans="1:9" ht="12.75">
      <c r="A116" s="461"/>
      <c r="B116" s="461"/>
      <c r="C116" s="461"/>
      <c r="D116" s="463"/>
      <c r="E116" s="463"/>
      <c r="F116" s="463"/>
      <c r="G116" s="461"/>
      <c r="H116" s="461"/>
      <c r="I116" s="461"/>
    </row>
    <row r="117" spans="1:9" ht="15.75">
      <c r="A117" s="459"/>
      <c r="B117" s="458"/>
      <c r="C117" s="458"/>
      <c r="D117" s="460"/>
      <c r="E117" s="460"/>
      <c r="F117" s="460"/>
      <c r="G117" s="516"/>
      <c r="H117" s="459"/>
      <c r="I117" s="459"/>
    </row>
    <row r="118" spans="1:9" ht="15">
      <c r="A118" s="517"/>
      <c r="B118" s="518"/>
      <c r="C118" s="518"/>
      <c r="D118" s="457"/>
      <c r="E118" s="457"/>
      <c r="F118" s="457"/>
      <c r="G118" s="517"/>
      <c r="H118" s="517"/>
      <c r="I118" s="517"/>
    </row>
    <row r="119" spans="2:6" ht="15">
      <c r="B119" s="519"/>
      <c r="C119" s="519"/>
      <c r="D119" s="520"/>
      <c r="E119" s="520"/>
      <c r="F119" s="520"/>
    </row>
    <row r="120" spans="2:7" ht="15">
      <c r="B120" s="521"/>
      <c r="C120" s="519"/>
      <c r="D120" s="520"/>
      <c r="E120" s="520"/>
      <c r="F120" s="520"/>
      <c r="G120" s="519"/>
    </row>
    <row r="121" spans="2:7" ht="12.75">
      <c r="B121" s="521"/>
      <c r="C121" s="521"/>
      <c r="G121" s="521"/>
    </row>
  </sheetData>
  <sheetProtection/>
  <mergeCells count="13">
    <mergeCell ref="C107:E107"/>
    <mergeCell ref="C108:E108"/>
    <mergeCell ref="A1:B1"/>
    <mergeCell ref="A2:B2"/>
    <mergeCell ref="B7:F7"/>
    <mergeCell ref="A4:F4"/>
    <mergeCell ref="B5:F5"/>
    <mergeCell ref="B9:B11"/>
    <mergeCell ref="C9:C11"/>
    <mergeCell ref="D9:D11"/>
    <mergeCell ref="E9:F9"/>
    <mergeCell ref="E10:E11"/>
    <mergeCell ref="F10:F11"/>
  </mergeCells>
  <printOptions horizontalCentered="1"/>
  <pageMargins left="0.511811023622047" right="0.05" top="0.354330708661417" bottom="0.32" header="0" footer="0.23"/>
  <pageSetup horizontalDpi="600" verticalDpi="600" orientation="portrait" paperSize="9" scale="80" r:id="rId1"/>
  <ignoredErrors>
    <ignoredError sqref="C13:C36 C39:C45 C51:C65 C66:C81 C84:C97 D12:F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494"/>
  <sheetViews>
    <sheetView zoomScalePageLayoutView="0" workbookViewId="0" topLeftCell="A457">
      <selection activeCell="B492" sqref="B491:B492"/>
    </sheetView>
  </sheetViews>
  <sheetFormatPr defaultColWidth="8.7109375" defaultRowHeight="12.75"/>
  <cols>
    <col min="1" max="1" width="6.28125" style="24" customWidth="1"/>
    <col min="2" max="2" width="60.28125" style="24" customWidth="1"/>
    <col min="3" max="3" width="10.00390625" style="41" customWidth="1"/>
    <col min="4" max="4" width="12.7109375" style="44" customWidth="1"/>
    <col min="5" max="5" width="15.421875" style="44" customWidth="1"/>
    <col min="6" max="16384" width="8.7109375" style="556" customWidth="1"/>
  </cols>
  <sheetData>
    <row r="1" spans="1:5" s="362" customFormat="1" ht="14.25" customHeight="1">
      <c r="A1" s="645" t="s">
        <v>29</v>
      </c>
      <c r="B1" s="646"/>
      <c r="C1" s="290" t="s">
        <v>196</v>
      </c>
      <c r="D1" s="676" t="s">
        <v>315</v>
      </c>
      <c r="E1" s="676"/>
    </row>
    <row r="2" spans="1:5" s="362" customFormat="1" ht="16.5" customHeight="1">
      <c r="A2" s="645" t="s">
        <v>30</v>
      </c>
      <c r="B2" s="646"/>
      <c r="C2" s="290"/>
      <c r="D2" s="523"/>
      <c r="E2" s="524"/>
    </row>
    <row r="3" spans="2:5" s="290" customFormat="1" ht="15">
      <c r="B3" s="291"/>
      <c r="D3" s="522"/>
      <c r="E3" s="524"/>
    </row>
    <row r="4" spans="1:7" s="362" customFormat="1" ht="16.5">
      <c r="A4" s="290"/>
      <c r="B4" s="291"/>
      <c r="C4" s="290"/>
      <c r="D4" s="522"/>
      <c r="E4" s="524"/>
      <c r="F4" s="428"/>
      <c r="G4" s="428"/>
    </row>
    <row r="5" spans="1:5" ht="15" customHeight="1">
      <c r="A5" s="290"/>
      <c r="B5" s="291"/>
      <c r="C5" s="290"/>
      <c r="D5" s="524"/>
      <c r="E5" s="524"/>
    </row>
    <row r="6" spans="1:5" ht="15" customHeight="1">
      <c r="A6" s="651" t="s">
        <v>316</v>
      </c>
      <c r="B6" s="640"/>
      <c r="C6" s="640"/>
      <c r="D6" s="640"/>
      <c r="E6" s="640"/>
    </row>
    <row r="7" spans="1:5" ht="15">
      <c r="A7" s="651" t="s">
        <v>579</v>
      </c>
      <c r="B7" s="640"/>
      <c r="C7" s="640"/>
      <c r="D7" s="640"/>
      <c r="E7" s="640"/>
    </row>
    <row r="8" spans="2:4" ht="15">
      <c r="B8" s="42"/>
      <c r="D8" s="43"/>
    </row>
    <row r="9" spans="2:6" ht="15">
      <c r="B9" s="42"/>
      <c r="E9" s="680"/>
      <c r="F9" s="680"/>
    </row>
    <row r="10" spans="1:5" s="557" customFormat="1" ht="15.75" thickBot="1">
      <c r="A10" s="45" t="s">
        <v>317</v>
      </c>
      <c r="B10" s="45"/>
      <c r="C10" s="46"/>
      <c r="D10" s="525"/>
      <c r="E10" s="525" t="s">
        <v>318</v>
      </c>
    </row>
    <row r="11" spans="1:5" ht="15.75" thickTop="1">
      <c r="A11" s="526" t="s">
        <v>103</v>
      </c>
      <c r="B11" s="674" t="s">
        <v>319</v>
      </c>
      <c r="C11" s="674" t="s">
        <v>320</v>
      </c>
      <c r="D11" s="674" t="s">
        <v>1114</v>
      </c>
      <c r="E11" s="681" t="s">
        <v>1110</v>
      </c>
    </row>
    <row r="12" spans="1:5" ht="15">
      <c r="A12" s="527" t="s">
        <v>321</v>
      </c>
      <c r="B12" s="675"/>
      <c r="C12" s="675"/>
      <c r="D12" s="675"/>
      <c r="E12" s="682"/>
    </row>
    <row r="13" spans="1:5" ht="15">
      <c r="A13" s="528" t="s">
        <v>9</v>
      </c>
      <c r="B13" s="48" t="s">
        <v>10</v>
      </c>
      <c r="C13" s="48" t="s">
        <v>11</v>
      </c>
      <c r="D13" s="34">
        <v>1</v>
      </c>
      <c r="E13" s="529">
        <v>2</v>
      </c>
    </row>
    <row r="14" spans="1:5" ht="15">
      <c r="A14" s="530"/>
      <c r="B14" s="49" t="s">
        <v>322</v>
      </c>
      <c r="C14" s="50" t="s">
        <v>13</v>
      </c>
      <c r="D14" s="51" t="s">
        <v>14</v>
      </c>
      <c r="E14" s="529" t="s">
        <v>14</v>
      </c>
    </row>
    <row r="15" spans="1:5" ht="15">
      <c r="A15" s="528" t="s">
        <v>9</v>
      </c>
      <c r="B15" s="52" t="s">
        <v>323</v>
      </c>
      <c r="C15" s="53" t="s">
        <v>16</v>
      </c>
      <c r="D15" s="34" t="s">
        <v>14</v>
      </c>
      <c r="E15" s="529" t="s">
        <v>14</v>
      </c>
    </row>
    <row r="16" spans="1:5" ht="15">
      <c r="A16" s="528" t="s">
        <v>324</v>
      </c>
      <c r="B16" s="52" t="s">
        <v>325</v>
      </c>
      <c r="C16" s="53" t="s">
        <v>18</v>
      </c>
      <c r="D16" s="34" t="s">
        <v>14</v>
      </c>
      <c r="E16" s="529" t="s">
        <v>14</v>
      </c>
    </row>
    <row r="17" spans="1:5" ht="15">
      <c r="A17" s="531"/>
      <c r="B17" s="25" t="s">
        <v>326</v>
      </c>
      <c r="C17" s="54" t="s">
        <v>21</v>
      </c>
      <c r="D17" s="37"/>
      <c r="E17" s="532"/>
    </row>
    <row r="18" spans="1:5" ht="60">
      <c r="A18" s="531"/>
      <c r="B18" s="25" t="s">
        <v>327</v>
      </c>
      <c r="C18" s="54" t="s">
        <v>34</v>
      </c>
      <c r="D18" s="37"/>
      <c r="E18" s="533">
        <v>-64762738</v>
      </c>
    </row>
    <row r="19" spans="1:5" ht="15">
      <c r="A19" s="531"/>
      <c r="B19" s="25" t="s">
        <v>328</v>
      </c>
      <c r="C19" s="54" t="s">
        <v>37</v>
      </c>
      <c r="D19" s="37"/>
      <c r="E19" s="533"/>
    </row>
    <row r="20" spans="1:5" ht="15">
      <c r="A20" s="531"/>
      <c r="B20" s="25" t="s">
        <v>329</v>
      </c>
      <c r="C20" s="54" t="s">
        <v>39</v>
      </c>
      <c r="D20" s="37"/>
      <c r="E20" s="533"/>
    </row>
    <row r="21" spans="1:5" s="558" customFormat="1" ht="15">
      <c r="A21" s="534"/>
      <c r="B21" s="26" t="s">
        <v>330</v>
      </c>
      <c r="C21" s="55" t="s">
        <v>41</v>
      </c>
      <c r="D21" s="56">
        <f>D17+D18</f>
        <v>0</v>
      </c>
      <c r="E21" s="535">
        <f>E17+E18</f>
        <v>-64762738</v>
      </c>
    </row>
    <row r="22" spans="1:5" ht="30">
      <c r="A22" s="531"/>
      <c r="B22" s="25" t="s">
        <v>331</v>
      </c>
      <c r="C22" s="54" t="s">
        <v>42</v>
      </c>
      <c r="D22" s="37"/>
      <c r="E22" s="532"/>
    </row>
    <row r="23" spans="1:5" s="558" customFormat="1" ht="15">
      <c r="A23" s="534"/>
      <c r="B23" s="26" t="s">
        <v>332</v>
      </c>
      <c r="C23" s="55" t="s">
        <v>44</v>
      </c>
      <c r="D23" s="56">
        <f>D21+D22</f>
        <v>0</v>
      </c>
      <c r="E23" s="535">
        <f>E21+E22</f>
        <v>-64762738</v>
      </c>
    </row>
    <row r="24" spans="1:5" ht="15">
      <c r="A24" s="531"/>
      <c r="B24" s="25" t="s">
        <v>333</v>
      </c>
      <c r="C24" s="54" t="s">
        <v>182</v>
      </c>
      <c r="D24" s="37"/>
      <c r="E24" s="532"/>
    </row>
    <row r="25" spans="1:5" ht="30">
      <c r="A25" s="531"/>
      <c r="B25" s="25" t="s">
        <v>334</v>
      </c>
      <c r="C25" s="54" t="s">
        <v>183</v>
      </c>
      <c r="D25" s="37"/>
      <c r="E25" s="532"/>
    </row>
    <row r="26" spans="1:5" s="558" customFormat="1" ht="15">
      <c r="A26" s="534"/>
      <c r="B26" s="26" t="s">
        <v>335</v>
      </c>
      <c r="C26" s="55" t="s">
        <v>185</v>
      </c>
      <c r="D26" s="56">
        <f>D24+D25</f>
        <v>0</v>
      </c>
      <c r="E26" s="535">
        <f>E24+E25</f>
        <v>0</v>
      </c>
    </row>
    <row r="27" spans="1:5" s="558" customFormat="1" ht="30">
      <c r="A27" s="536"/>
      <c r="B27" s="28" t="s">
        <v>336</v>
      </c>
      <c r="C27" s="57" t="s">
        <v>337</v>
      </c>
      <c r="D27" s="58" t="s">
        <v>14</v>
      </c>
      <c r="E27" s="537" t="s">
        <v>14</v>
      </c>
    </row>
    <row r="28" spans="1:5" s="558" customFormat="1" ht="30">
      <c r="A28" s="536"/>
      <c r="B28" s="28" t="s">
        <v>338</v>
      </c>
      <c r="C28" s="57" t="s">
        <v>339</v>
      </c>
      <c r="D28" s="58" t="s">
        <v>14</v>
      </c>
      <c r="E28" s="537" t="s">
        <v>14</v>
      </c>
    </row>
    <row r="29" spans="1:5" s="560" customFormat="1" ht="15">
      <c r="A29" s="536"/>
      <c r="B29" s="559" t="s">
        <v>340</v>
      </c>
      <c r="C29" s="57" t="s">
        <v>341</v>
      </c>
      <c r="D29" s="58" t="s">
        <v>14</v>
      </c>
      <c r="E29" s="537" t="s">
        <v>14</v>
      </c>
    </row>
    <row r="30" spans="1:5" ht="15">
      <c r="A30" s="531"/>
      <c r="B30" s="25" t="s">
        <v>342</v>
      </c>
      <c r="C30" s="54" t="s">
        <v>186</v>
      </c>
      <c r="D30" s="37"/>
      <c r="E30" s="532"/>
    </row>
    <row r="31" spans="1:5" ht="15">
      <c r="A31" s="531"/>
      <c r="B31" s="25" t="s">
        <v>343</v>
      </c>
      <c r="C31" s="54" t="s">
        <v>187</v>
      </c>
      <c r="D31" s="37"/>
      <c r="E31" s="532"/>
    </row>
    <row r="32" spans="1:5" ht="30">
      <c r="A32" s="531"/>
      <c r="B32" s="25" t="s">
        <v>344</v>
      </c>
      <c r="C32" s="54" t="s">
        <v>189</v>
      </c>
      <c r="D32" s="37"/>
      <c r="E32" s="532"/>
    </row>
    <row r="33" spans="1:5" ht="30">
      <c r="A33" s="531"/>
      <c r="B33" s="25" t="s">
        <v>345</v>
      </c>
      <c r="C33" s="54" t="s">
        <v>190</v>
      </c>
      <c r="D33" s="37"/>
      <c r="E33" s="532"/>
    </row>
    <row r="34" spans="1:5" s="558" customFormat="1" ht="15">
      <c r="A34" s="534"/>
      <c r="B34" s="26" t="s">
        <v>346</v>
      </c>
      <c r="C34" s="55" t="s">
        <v>191</v>
      </c>
      <c r="D34" s="56">
        <f>D32+D33</f>
        <v>0</v>
      </c>
      <c r="E34" s="535">
        <f>E32+E33</f>
        <v>0</v>
      </c>
    </row>
    <row r="35" spans="1:5" ht="15">
      <c r="A35" s="531"/>
      <c r="B35" s="25" t="s">
        <v>347</v>
      </c>
      <c r="C35" s="54" t="s">
        <v>193</v>
      </c>
      <c r="D35" s="37"/>
      <c r="E35" s="532"/>
    </row>
    <row r="36" spans="1:5" ht="30">
      <c r="A36" s="531"/>
      <c r="B36" s="25" t="s">
        <v>348</v>
      </c>
      <c r="C36" s="54" t="s">
        <v>253</v>
      </c>
      <c r="D36" s="37"/>
      <c r="E36" s="532"/>
    </row>
    <row r="37" spans="1:5" s="558" customFormat="1" ht="15">
      <c r="A37" s="534"/>
      <c r="B37" s="26" t="s">
        <v>349</v>
      </c>
      <c r="C37" s="55" t="s">
        <v>260</v>
      </c>
      <c r="D37" s="56">
        <f>D35+D36</f>
        <v>0</v>
      </c>
      <c r="E37" s="535">
        <f>E35+E36</f>
        <v>0</v>
      </c>
    </row>
    <row r="38" spans="1:5" ht="30">
      <c r="A38" s="538" t="s">
        <v>350</v>
      </c>
      <c r="B38" s="52" t="s">
        <v>351</v>
      </c>
      <c r="C38" s="59">
        <v>30</v>
      </c>
      <c r="D38" s="60" t="s">
        <v>14</v>
      </c>
      <c r="E38" s="539" t="s">
        <v>14</v>
      </c>
    </row>
    <row r="39" spans="1:5" ht="15">
      <c r="A39" s="528"/>
      <c r="B39" s="52" t="s">
        <v>352</v>
      </c>
      <c r="C39" s="48">
        <v>31</v>
      </c>
      <c r="D39" s="61" t="s">
        <v>204</v>
      </c>
      <c r="E39" s="539" t="s">
        <v>204</v>
      </c>
    </row>
    <row r="40" spans="1:5" ht="15">
      <c r="A40" s="531"/>
      <c r="B40" s="25" t="s">
        <v>353</v>
      </c>
      <c r="C40" s="62">
        <v>32</v>
      </c>
      <c r="D40" s="37"/>
      <c r="E40" s="532"/>
    </row>
    <row r="41" spans="1:5" ht="15">
      <c r="A41" s="531"/>
      <c r="B41" s="25" t="s">
        <v>354</v>
      </c>
      <c r="C41" s="62">
        <v>32.1</v>
      </c>
      <c r="D41" s="37"/>
      <c r="E41" s="532"/>
    </row>
    <row r="42" spans="1:5" ht="15">
      <c r="A42" s="531"/>
      <c r="B42" s="25" t="s">
        <v>355</v>
      </c>
      <c r="C42" s="62">
        <v>32.2</v>
      </c>
      <c r="D42" s="37"/>
      <c r="E42" s="532"/>
    </row>
    <row r="43" spans="1:5" ht="30">
      <c r="A43" s="531"/>
      <c r="B43" s="25" t="s">
        <v>356</v>
      </c>
      <c r="C43" s="62">
        <v>33</v>
      </c>
      <c r="D43" s="37"/>
      <c r="E43" s="532"/>
    </row>
    <row r="44" spans="1:5" ht="15">
      <c r="A44" s="531"/>
      <c r="B44" s="25" t="s">
        <v>354</v>
      </c>
      <c r="C44" s="62">
        <v>33.1</v>
      </c>
      <c r="D44" s="37"/>
      <c r="E44" s="532"/>
    </row>
    <row r="45" spans="1:5" ht="15">
      <c r="A45" s="531"/>
      <c r="B45" s="25" t="s">
        <v>355</v>
      </c>
      <c r="C45" s="62">
        <v>33.2</v>
      </c>
      <c r="D45" s="37"/>
      <c r="E45" s="532"/>
    </row>
    <row r="46" spans="1:5" s="558" customFormat="1" ht="15">
      <c r="A46" s="534"/>
      <c r="B46" s="26" t="s">
        <v>357</v>
      </c>
      <c r="C46" s="63">
        <v>34</v>
      </c>
      <c r="D46" s="56">
        <f>D40+D43</f>
        <v>0</v>
      </c>
      <c r="E46" s="535">
        <f>E40+E43</f>
        <v>0</v>
      </c>
    </row>
    <row r="47" spans="1:5" ht="30">
      <c r="A47" s="531"/>
      <c r="B47" s="25" t="s">
        <v>358</v>
      </c>
      <c r="C47" s="62">
        <v>35</v>
      </c>
      <c r="D47" s="37"/>
      <c r="E47" s="532"/>
    </row>
    <row r="48" spans="1:5" s="558" customFormat="1" ht="15">
      <c r="A48" s="534"/>
      <c r="B48" s="26" t="s">
        <v>359</v>
      </c>
      <c r="C48" s="63">
        <v>36</v>
      </c>
      <c r="D48" s="56">
        <f>D46+D47</f>
        <v>0</v>
      </c>
      <c r="E48" s="535">
        <f>E46+E47</f>
        <v>0</v>
      </c>
    </row>
    <row r="49" spans="1:5" ht="15">
      <c r="A49" s="531"/>
      <c r="B49" s="25" t="s">
        <v>360</v>
      </c>
      <c r="C49" s="62">
        <v>37</v>
      </c>
      <c r="D49" s="37"/>
      <c r="E49" s="532"/>
    </row>
    <row r="50" spans="1:5" ht="15">
      <c r="A50" s="531"/>
      <c r="B50" s="25" t="s">
        <v>361</v>
      </c>
      <c r="C50" s="64">
        <v>38</v>
      </c>
      <c r="D50" s="37"/>
      <c r="E50" s="532"/>
    </row>
    <row r="51" spans="1:5" s="558" customFormat="1" ht="15">
      <c r="A51" s="534"/>
      <c r="B51" s="26" t="s">
        <v>362</v>
      </c>
      <c r="C51" s="63">
        <v>39</v>
      </c>
      <c r="D51" s="56">
        <f>D49+D50</f>
        <v>0</v>
      </c>
      <c r="E51" s="535">
        <f>E49+E50</f>
        <v>0</v>
      </c>
    </row>
    <row r="52" spans="1:5" ht="30">
      <c r="A52" s="531"/>
      <c r="B52" s="25" t="s">
        <v>363</v>
      </c>
      <c r="C52" s="64">
        <v>40</v>
      </c>
      <c r="D52" s="37"/>
      <c r="E52" s="532"/>
    </row>
    <row r="53" spans="1:5" s="558" customFormat="1" ht="15">
      <c r="A53" s="534"/>
      <c r="B53" s="26" t="s">
        <v>364</v>
      </c>
      <c r="C53" s="65">
        <v>41</v>
      </c>
      <c r="D53" s="56">
        <f>D51+D52</f>
        <v>0</v>
      </c>
      <c r="E53" s="535">
        <f>E51+E52</f>
        <v>0</v>
      </c>
    </row>
    <row r="54" spans="1:5" ht="15">
      <c r="A54" s="531"/>
      <c r="B54" s="25" t="s">
        <v>365</v>
      </c>
      <c r="C54" s="64">
        <v>42</v>
      </c>
      <c r="D54" s="37"/>
      <c r="E54" s="532"/>
    </row>
    <row r="55" spans="1:5" ht="15">
      <c r="A55" s="531"/>
      <c r="B55" s="25" t="s">
        <v>366</v>
      </c>
      <c r="C55" s="64">
        <v>43</v>
      </c>
      <c r="D55" s="37"/>
      <c r="E55" s="532"/>
    </row>
    <row r="56" spans="1:5" ht="30">
      <c r="A56" s="531"/>
      <c r="B56" s="25" t="s">
        <v>367</v>
      </c>
      <c r="C56" s="64">
        <v>44</v>
      </c>
      <c r="D56" s="37"/>
      <c r="E56" s="532"/>
    </row>
    <row r="57" spans="1:5" s="558" customFormat="1" ht="15">
      <c r="A57" s="534"/>
      <c r="B57" s="66" t="s">
        <v>368</v>
      </c>
      <c r="C57" s="63">
        <v>45</v>
      </c>
      <c r="D57" s="56">
        <f>D54+D56</f>
        <v>0</v>
      </c>
      <c r="E57" s="535">
        <f>E54+E56</f>
        <v>0</v>
      </c>
    </row>
    <row r="58" spans="1:5" ht="15">
      <c r="A58" s="531"/>
      <c r="B58" s="52" t="s">
        <v>369</v>
      </c>
      <c r="C58" s="59">
        <v>50</v>
      </c>
      <c r="D58" s="61" t="s">
        <v>14</v>
      </c>
      <c r="E58" s="539" t="s">
        <v>14</v>
      </c>
    </row>
    <row r="59" spans="1:5" ht="45">
      <c r="A59" s="540"/>
      <c r="B59" s="25" t="s">
        <v>370</v>
      </c>
      <c r="C59" s="62">
        <v>51</v>
      </c>
      <c r="D59" s="37"/>
      <c r="E59" s="532">
        <v>5</v>
      </c>
    </row>
    <row r="60" spans="1:5" ht="15">
      <c r="A60" s="540"/>
      <c r="B60" s="25" t="s">
        <v>328</v>
      </c>
      <c r="C60" s="62">
        <v>52</v>
      </c>
      <c r="D60" s="37"/>
      <c r="E60" s="532"/>
    </row>
    <row r="61" spans="1:5" ht="15">
      <c r="A61" s="540"/>
      <c r="B61" s="25" t="s">
        <v>371</v>
      </c>
      <c r="C61" s="62">
        <v>53</v>
      </c>
      <c r="D61" s="37"/>
      <c r="E61" s="532"/>
    </row>
    <row r="62" spans="1:5" ht="15">
      <c r="A62" s="540"/>
      <c r="B62" s="25" t="s">
        <v>372</v>
      </c>
      <c r="C62" s="62">
        <v>54</v>
      </c>
      <c r="D62" s="37"/>
      <c r="E62" s="532"/>
    </row>
    <row r="63" spans="1:5" s="558" customFormat="1" ht="15">
      <c r="A63" s="541"/>
      <c r="B63" s="26" t="s">
        <v>373</v>
      </c>
      <c r="C63" s="63">
        <v>55</v>
      </c>
      <c r="D63" s="56">
        <f>D59+D62</f>
        <v>0</v>
      </c>
      <c r="E63" s="535">
        <f>E59+E62</f>
        <v>5</v>
      </c>
    </row>
    <row r="64" spans="1:5" ht="30">
      <c r="A64" s="540"/>
      <c r="B64" s="25" t="s">
        <v>374</v>
      </c>
      <c r="C64" s="62">
        <v>56</v>
      </c>
      <c r="D64" s="37"/>
      <c r="E64" s="532"/>
    </row>
    <row r="65" spans="1:5" s="558" customFormat="1" ht="15">
      <c r="A65" s="541"/>
      <c r="B65" s="26" t="s">
        <v>375</v>
      </c>
      <c r="C65" s="63">
        <v>57</v>
      </c>
      <c r="D65" s="56">
        <f>D64+D63</f>
        <v>0</v>
      </c>
      <c r="E65" s="535">
        <f>E64+E63</f>
        <v>5</v>
      </c>
    </row>
    <row r="66" spans="1:5" ht="30">
      <c r="A66" s="540"/>
      <c r="B66" s="25" t="s">
        <v>376</v>
      </c>
      <c r="C66" s="62">
        <v>58</v>
      </c>
      <c r="D66" s="37"/>
      <c r="E66" s="532"/>
    </row>
    <row r="67" spans="1:5" ht="30">
      <c r="A67" s="540"/>
      <c r="B67" s="25" t="s">
        <v>377</v>
      </c>
      <c r="C67" s="62">
        <v>59</v>
      </c>
      <c r="D67" s="37"/>
      <c r="E67" s="532"/>
    </row>
    <row r="68" spans="1:5" s="558" customFormat="1" ht="15">
      <c r="A68" s="541"/>
      <c r="B68" s="26" t="s">
        <v>378</v>
      </c>
      <c r="C68" s="63">
        <v>60</v>
      </c>
      <c r="D68" s="56">
        <f>D66+D67</f>
        <v>0</v>
      </c>
      <c r="E68" s="535">
        <f>E66+E67</f>
        <v>0</v>
      </c>
    </row>
    <row r="69" spans="1:5" ht="30">
      <c r="A69" s="540"/>
      <c r="B69" s="25" t="s">
        <v>379</v>
      </c>
      <c r="C69" s="62">
        <v>61</v>
      </c>
      <c r="D69" s="37"/>
      <c r="E69" s="532"/>
    </row>
    <row r="70" spans="1:5" ht="30">
      <c r="A70" s="540"/>
      <c r="B70" s="25" t="s">
        <v>380</v>
      </c>
      <c r="C70" s="62">
        <v>62</v>
      </c>
      <c r="D70" s="37"/>
      <c r="E70" s="532"/>
    </row>
    <row r="71" spans="1:5" ht="15">
      <c r="A71" s="540"/>
      <c r="B71" s="25" t="s">
        <v>381</v>
      </c>
      <c r="C71" s="62">
        <v>63</v>
      </c>
      <c r="D71" s="37"/>
      <c r="E71" s="532"/>
    </row>
    <row r="72" spans="1:5" ht="45">
      <c r="A72" s="540"/>
      <c r="B72" s="27" t="s">
        <v>382</v>
      </c>
      <c r="C72" s="62">
        <v>64</v>
      </c>
      <c r="D72" s="37"/>
      <c r="E72" s="532"/>
    </row>
    <row r="73" spans="1:5" s="558" customFormat="1" ht="30">
      <c r="A73" s="541"/>
      <c r="B73" s="26" t="s">
        <v>383</v>
      </c>
      <c r="C73" s="63">
        <v>65</v>
      </c>
      <c r="D73" s="56">
        <f>D71+D72</f>
        <v>0</v>
      </c>
      <c r="E73" s="535">
        <f>E71+E72</f>
        <v>0</v>
      </c>
    </row>
    <row r="74" spans="1:5" ht="30">
      <c r="A74" s="531"/>
      <c r="B74" s="25" t="s">
        <v>384</v>
      </c>
      <c r="C74" s="62">
        <v>66</v>
      </c>
      <c r="D74" s="37"/>
      <c r="E74" s="532"/>
    </row>
    <row r="75" spans="1:5" ht="30">
      <c r="A75" s="531"/>
      <c r="B75" s="25" t="s">
        <v>385</v>
      </c>
      <c r="C75" s="62">
        <v>67</v>
      </c>
      <c r="D75" s="37"/>
      <c r="E75" s="532"/>
    </row>
    <row r="76" spans="1:5" s="558" customFormat="1" ht="15">
      <c r="A76" s="534"/>
      <c r="B76" s="66" t="s">
        <v>386</v>
      </c>
      <c r="C76" s="63">
        <v>68</v>
      </c>
      <c r="D76" s="56">
        <f>D74+D75</f>
        <v>0</v>
      </c>
      <c r="E76" s="535">
        <f>E74+E75</f>
        <v>0</v>
      </c>
    </row>
    <row r="77" spans="1:5" ht="15">
      <c r="A77" s="531"/>
      <c r="B77" s="25" t="s">
        <v>387</v>
      </c>
      <c r="C77" s="48">
        <v>75</v>
      </c>
      <c r="D77" s="61" t="s">
        <v>204</v>
      </c>
      <c r="E77" s="539" t="s">
        <v>204</v>
      </c>
    </row>
    <row r="78" spans="1:5" ht="30">
      <c r="A78" s="540"/>
      <c r="B78" s="25" t="s">
        <v>388</v>
      </c>
      <c r="C78" s="62">
        <v>76</v>
      </c>
      <c r="D78" s="37"/>
      <c r="E78" s="532"/>
    </row>
    <row r="79" spans="1:5" s="558" customFormat="1" ht="15">
      <c r="A79" s="541"/>
      <c r="B79" s="26" t="s">
        <v>389</v>
      </c>
      <c r="C79" s="63">
        <v>77</v>
      </c>
      <c r="D79" s="56">
        <f>D78</f>
        <v>0</v>
      </c>
      <c r="E79" s="535">
        <f>E78</f>
        <v>0</v>
      </c>
    </row>
    <row r="80" spans="1:5" ht="15">
      <c r="A80" s="528" t="s">
        <v>390</v>
      </c>
      <c r="B80" s="67" t="s">
        <v>391</v>
      </c>
      <c r="C80" s="59">
        <v>80</v>
      </c>
      <c r="D80" s="61" t="s">
        <v>14</v>
      </c>
      <c r="E80" s="539" t="s">
        <v>14</v>
      </c>
    </row>
    <row r="81" spans="1:5" ht="17.25" customHeight="1">
      <c r="A81" s="531"/>
      <c r="B81" s="67" t="s">
        <v>392</v>
      </c>
      <c r="C81" s="59">
        <v>81</v>
      </c>
      <c r="D81" s="61" t="s">
        <v>14</v>
      </c>
      <c r="E81" s="539" t="s">
        <v>14</v>
      </c>
    </row>
    <row r="82" spans="1:5" ht="27.75" customHeight="1">
      <c r="A82" s="540"/>
      <c r="B82" s="25" t="s">
        <v>393</v>
      </c>
      <c r="C82" s="62">
        <v>82</v>
      </c>
      <c r="D82" s="37"/>
      <c r="E82" s="532"/>
    </row>
    <row r="83" spans="1:5" ht="45">
      <c r="A83" s="540"/>
      <c r="B83" s="25" t="s">
        <v>394</v>
      </c>
      <c r="C83" s="62">
        <v>83</v>
      </c>
      <c r="D83" s="37"/>
      <c r="E83" s="532"/>
    </row>
    <row r="84" spans="1:5" s="558" customFormat="1" ht="15">
      <c r="A84" s="541"/>
      <c r="B84" s="26" t="s">
        <v>395</v>
      </c>
      <c r="C84" s="63">
        <v>84</v>
      </c>
      <c r="D84" s="56">
        <f>D82+D83</f>
        <v>0</v>
      </c>
      <c r="E84" s="535">
        <f>E82+E83</f>
        <v>0</v>
      </c>
    </row>
    <row r="85" spans="1:5" ht="30">
      <c r="A85" s="540"/>
      <c r="B85" s="25" t="s">
        <v>396</v>
      </c>
      <c r="C85" s="62">
        <v>85</v>
      </c>
      <c r="D85" s="37"/>
      <c r="E85" s="532"/>
    </row>
    <row r="86" spans="1:5" ht="15" customHeight="1">
      <c r="A86" s="540"/>
      <c r="B86" s="25" t="s">
        <v>397</v>
      </c>
      <c r="C86" s="62">
        <v>86</v>
      </c>
      <c r="D86" s="37"/>
      <c r="E86" s="532"/>
    </row>
    <row r="87" spans="1:5" ht="15">
      <c r="A87" s="528" t="s">
        <v>10</v>
      </c>
      <c r="B87" s="52" t="s">
        <v>398</v>
      </c>
      <c r="C87" s="48">
        <v>95</v>
      </c>
      <c r="D87" s="61" t="s">
        <v>14</v>
      </c>
      <c r="E87" s="539" t="s">
        <v>14</v>
      </c>
    </row>
    <row r="88" spans="1:5" ht="15">
      <c r="A88" s="531"/>
      <c r="B88" s="25" t="s">
        <v>399</v>
      </c>
      <c r="C88" s="59">
        <v>96</v>
      </c>
      <c r="D88" s="61" t="s">
        <v>14</v>
      </c>
      <c r="E88" s="539" t="s">
        <v>14</v>
      </c>
    </row>
    <row r="89" spans="1:5" ht="30">
      <c r="A89" s="538" t="s">
        <v>400</v>
      </c>
      <c r="B89" s="67" t="s">
        <v>401</v>
      </c>
      <c r="C89" s="59">
        <v>97</v>
      </c>
      <c r="D89" s="61" t="s">
        <v>14</v>
      </c>
      <c r="E89" s="539" t="s">
        <v>14</v>
      </c>
    </row>
    <row r="90" spans="1:5" s="558" customFormat="1" ht="43.5" customHeight="1">
      <c r="A90" s="541"/>
      <c r="B90" s="26" t="s">
        <v>402</v>
      </c>
      <c r="C90" s="63">
        <v>98</v>
      </c>
      <c r="D90" s="56">
        <f>D91+D92+D93+D94</f>
        <v>0</v>
      </c>
      <c r="E90" s="535">
        <f>E91+E92+E93+E94</f>
        <v>0</v>
      </c>
    </row>
    <row r="91" spans="1:5" ht="15">
      <c r="A91" s="531"/>
      <c r="B91" s="28" t="s">
        <v>403</v>
      </c>
      <c r="C91" s="62">
        <v>99</v>
      </c>
      <c r="D91" s="37"/>
      <c r="E91" s="532"/>
    </row>
    <row r="92" spans="1:5" ht="30">
      <c r="A92" s="531"/>
      <c r="B92" s="28" t="s">
        <v>404</v>
      </c>
      <c r="C92" s="62">
        <v>100</v>
      </c>
      <c r="D92" s="37"/>
      <c r="E92" s="532"/>
    </row>
    <row r="93" spans="1:5" ht="45">
      <c r="A93" s="531"/>
      <c r="B93" s="28" t="s">
        <v>405</v>
      </c>
      <c r="C93" s="62">
        <v>101</v>
      </c>
      <c r="D93" s="37"/>
      <c r="E93" s="532"/>
    </row>
    <row r="94" spans="1:5" ht="45">
      <c r="A94" s="531"/>
      <c r="B94" s="28" t="s">
        <v>406</v>
      </c>
      <c r="C94" s="62">
        <v>102</v>
      </c>
      <c r="D94" s="37"/>
      <c r="E94" s="532"/>
    </row>
    <row r="95" spans="1:5" s="558" customFormat="1" ht="15">
      <c r="A95" s="542" t="s">
        <v>407</v>
      </c>
      <c r="B95" s="66" t="s">
        <v>408</v>
      </c>
      <c r="C95" s="63">
        <v>103</v>
      </c>
      <c r="D95" s="56">
        <f>D90</f>
        <v>0</v>
      </c>
      <c r="E95" s="535">
        <f>E90</f>
        <v>0</v>
      </c>
    </row>
    <row r="96" spans="1:5" ht="30">
      <c r="A96" s="538" t="s">
        <v>409</v>
      </c>
      <c r="B96" s="67" t="s">
        <v>410</v>
      </c>
      <c r="C96" s="59">
        <v>110</v>
      </c>
      <c r="D96" s="68" t="s">
        <v>411</v>
      </c>
      <c r="E96" s="539" t="s">
        <v>412</v>
      </c>
    </row>
    <row r="97" spans="1:5" s="558" customFormat="1" ht="45">
      <c r="A97" s="541"/>
      <c r="B97" s="26" t="s">
        <v>413</v>
      </c>
      <c r="C97" s="63">
        <v>111</v>
      </c>
      <c r="D97" s="56">
        <f>D98+D99+D100+D101</f>
        <v>0</v>
      </c>
      <c r="E97" s="535">
        <f>E98+E99+E100+E101</f>
        <v>0</v>
      </c>
    </row>
    <row r="98" spans="1:5" ht="15">
      <c r="A98" s="531"/>
      <c r="B98" s="28" t="s">
        <v>414</v>
      </c>
      <c r="C98" s="62">
        <v>112</v>
      </c>
      <c r="D98" s="37"/>
      <c r="E98" s="532"/>
    </row>
    <row r="99" spans="1:5" ht="30">
      <c r="A99" s="531"/>
      <c r="B99" s="28" t="s">
        <v>415</v>
      </c>
      <c r="C99" s="62">
        <v>113</v>
      </c>
      <c r="D99" s="37"/>
      <c r="E99" s="532"/>
    </row>
    <row r="100" spans="1:5" ht="45">
      <c r="A100" s="531"/>
      <c r="B100" s="28" t="s">
        <v>416</v>
      </c>
      <c r="C100" s="62">
        <v>114</v>
      </c>
      <c r="D100" s="37"/>
      <c r="E100" s="532"/>
    </row>
    <row r="101" spans="1:5" ht="45">
      <c r="A101" s="531"/>
      <c r="B101" s="28" t="s">
        <v>406</v>
      </c>
      <c r="C101" s="62">
        <v>115</v>
      </c>
      <c r="D101" s="37"/>
      <c r="E101" s="532"/>
    </row>
    <row r="102" spans="1:5" s="558" customFormat="1" ht="30">
      <c r="A102" s="541"/>
      <c r="B102" s="69" t="s">
        <v>417</v>
      </c>
      <c r="C102" s="63">
        <v>116</v>
      </c>
      <c r="D102" s="56">
        <f>D103+D104+D105+D106+D107</f>
        <v>0</v>
      </c>
      <c r="E102" s="535">
        <f>E103+E104+E105+E106+E107</f>
        <v>0</v>
      </c>
    </row>
    <row r="103" spans="1:5" ht="15">
      <c r="A103" s="531"/>
      <c r="B103" s="28" t="s">
        <v>414</v>
      </c>
      <c r="C103" s="62">
        <v>117</v>
      </c>
      <c r="D103" s="37"/>
      <c r="E103" s="543"/>
    </row>
    <row r="104" spans="1:5" ht="30">
      <c r="A104" s="531"/>
      <c r="B104" s="28" t="s">
        <v>418</v>
      </c>
      <c r="C104" s="62">
        <v>118</v>
      </c>
      <c r="D104" s="37"/>
      <c r="E104" s="543"/>
    </row>
    <row r="105" spans="1:5" ht="45">
      <c r="A105" s="531"/>
      <c r="B105" s="28" t="s">
        <v>416</v>
      </c>
      <c r="C105" s="62">
        <v>119</v>
      </c>
      <c r="D105" s="37"/>
      <c r="E105" s="543"/>
    </row>
    <row r="106" spans="1:5" ht="45">
      <c r="A106" s="531"/>
      <c r="B106" s="28" t="s">
        <v>406</v>
      </c>
      <c r="C106" s="62">
        <v>120</v>
      </c>
      <c r="D106" s="37"/>
      <c r="E106" s="532"/>
    </row>
    <row r="107" spans="1:5" ht="15">
      <c r="A107" s="531"/>
      <c r="B107" s="28" t="s">
        <v>419</v>
      </c>
      <c r="C107" s="62">
        <v>121</v>
      </c>
      <c r="D107" s="37"/>
      <c r="E107" s="532"/>
    </row>
    <row r="108" spans="1:5" s="558" customFormat="1" ht="15">
      <c r="A108" s="542" t="s">
        <v>407</v>
      </c>
      <c r="B108" s="66" t="s">
        <v>420</v>
      </c>
      <c r="C108" s="63">
        <v>122</v>
      </c>
      <c r="D108" s="56">
        <f>D97+D102</f>
        <v>0</v>
      </c>
      <c r="E108" s="535">
        <f>E97+E102</f>
        <v>0</v>
      </c>
    </row>
    <row r="109" spans="1:5" ht="15">
      <c r="A109" s="528" t="s">
        <v>11</v>
      </c>
      <c r="B109" s="52" t="s">
        <v>421</v>
      </c>
      <c r="C109" s="48">
        <v>130</v>
      </c>
      <c r="D109" s="61" t="s">
        <v>411</v>
      </c>
      <c r="E109" s="539" t="s">
        <v>422</v>
      </c>
    </row>
    <row r="110" spans="1:5" ht="15">
      <c r="A110" s="528" t="s">
        <v>423</v>
      </c>
      <c r="B110" s="67" t="s">
        <v>424</v>
      </c>
      <c r="C110" s="48">
        <v>131</v>
      </c>
      <c r="D110" s="61" t="s">
        <v>411</v>
      </c>
      <c r="E110" s="539" t="s">
        <v>422</v>
      </c>
    </row>
    <row r="111" spans="1:5" s="558" customFormat="1" ht="30">
      <c r="A111" s="534"/>
      <c r="B111" s="26" t="s">
        <v>425</v>
      </c>
      <c r="C111" s="63">
        <v>132</v>
      </c>
      <c r="D111" s="70">
        <f>D112+D116</f>
        <v>0</v>
      </c>
      <c r="E111" s="544">
        <f>E112+E116</f>
        <v>0</v>
      </c>
    </row>
    <row r="112" spans="1:5" s="558" customFormat="1" ht="15">
      <c r="A112" s="534"/>
      <c r="B112" s="26" t="s">
        <v>426</v>
      </c>
      <c r="C112" s="63">
        <v>133</v>
      </c>
      <c r="D112" s="56">
        <f>D113+D114+D115</f>
        <v>0</v>
      </c>
      <c r="E112" s="535">
        <f>E113+E114+E115</f>
        <v>0</v>
      </c>
    </row>
    <row r="113" spans="1:5" ht="30">
      <c r="A113" s="531"/>
      <c r="B113" s="28" t="s">
        <v>427</v>
      </c>
      <c r="C113" s="62">
        <v>134</v>
      </c>
      <c r="D113" s="37"/>
      <c r="E113" s="532"/>
    </row>
    <row r="114" spans="1:5" ht="30">
      <c r="A114" s="531"/>
      <c r="B114" s="28" t="s">
        <v>428</v>
      </c>
      <c r="C114" s="62">
        <v>135</v>
      </c>
      <c r="D114" s="37"/>
      <c r="E114" s="532"/>
    </row>
    <row r="115" spans="1:5" ht="15">
      <c r="A115" s="531"/>
      <c r="B115" s="28" t="s">
        <v>429</v>
      </c>
      <c r="C115" s="62">
        <v>136</v>
      </c>
      <c r="D115" s="37"/>
      <c r="E115" s="532"/>
    </row>
    <row r="116" spans="1:5" ht="15">
      <c r="A116" s="531"/>
      <c r="B116" s="28" t="s">
        <v>430</v>
      </c>
      <c r="C116" s="62">
        <v>137</v>
      </c>
      <c r="D116" s="37"/>
      <c r="E116" s="532"/>
    </row>
    <row r="117" spans="1:5" ht="30">
      <c r="A117" s="540"/>
      <c r="B117" s="27" t="s">
        <v>431</v>
      </c>
      <c r="C117" s="62">
        <v>138</v>
      </c>
      <c r="D117" s="37"/>
      <c r="E117" s="532"/>
    </row>
    <row r="118" spans="1:5" s="558" customFormat="1" ht="30">
      <c r="A118" s="541"/>
      <c r="B118" s="26" t="s">
        <v>432</v>
      </c>
      <c r="C118" s="63">
        <v>139</v>
      </c>
      <c r="D118" s="56">
        <f>D119+D123</f>
        <v>0</v>
      </c>
      <c r="E118" s="535">
        <f>E119+E123</f>
        <v>0</v>
      </c>
    </row>
    <row r="119" spans="1:5" s="558" customFormat="1" ht="15">
      <c r="A119" s="541"/>
      <c r="B119" s="26" t="s">
        <v>433</v>
      </c>
      <c r="C119" s="63">
        <v>140</v>
      </c>
      <c r="D119" s="56">
        <f>D120+D121+D122</f>
        <v>0</v>
      </c>
      <c r="E119" s="535">
        <f>E120+E121+E122</f>
        <v>0</v>
      </c>
    </row>
    <row r="120" spans="1:5" ht="30">
      <c r="A120" s="540"/>
      <c r="B120" s="28" t="s">
        <v>427</v>
      </c>
      <c r="C120" s="62">
        <v>141</v>
      </c>
      <c r="D120" s="37"/>
      <c r="E120" s="532"/>
    </row>
    <row r="121" spans="1:5" ht="30">
      <c r="A121" s="540"/>
      <c r="B121" s="28" t="s">
        <v>428</v>
      </c>
      <c r="C121" s="62">
        <v>142</v>
      </c>
      <c r="D121" s="37"/>
      <c r="E121" s="532"/>
    </row>
    <row r="122" spans="1:5" ht="15">
      <c r="A122" s="540"/>
      <c r="B122" s="28" t="s">
        <v>429</v>
      </c>
      <c r="C122" s="62">
        <v>143</v>
      </c>
      <c r="D122" s="37"/>
      <c r="E122" s="532"/>
    </row>
    <row r="123" spans="1:5" ht="15">
      <c r="A123" s="540"/>
      <c r="B123" s="28" t="s">
        <v>434</v>
      </c>
      <c r="C123" s="62">
        <v>144</v>
      </c>
      <c r="D123" s="37"/>
      <c r="E123" s="532"/>
    </row>
    <row r="124" spans="1:5" s="558" customFormat="1" ht="30">
      <c r="A124" s="541"/>
      <c r="B124" s="26" t="s">
        <v>435</v>
      </c>
      <c r="C124" s="63">
        <v>145</v>
      </c>
      <c r="D124" s="56">
        <f>D125+D129</f>
        <v>0</v>
      </c>
      <c r="E124" s="535">
        <f>E125+E129</f>
        <v>0</v>
      </c>
    </row>
    <row r="125" spans="1:5" s="558" customFormat="1" ht="15">
      <c r="A125" s="541"/>
      <c r="B125" s="26" t="s">
        <v>436</v>
      </c>
      <c r="C125" s="63">
        <v>146</v>
      </c>
      <c r="D125" s="56">
        <f>D126+D127+D128</f>
        <v>0</v>
      </c>
      <c r="E125" s="535">
        <f>E126+E127+E128</f>
        <v>0</v>
      </c>
    </row>
    <row r="126" spans="1:5" ht="30">
      <c r="A126" s="540"/>
      <c r="B126" s="28" t="s">
        <v>427</v>
      </c>
      <c r="C126" s="62">
        <v>147</v>
      </c>
      <c r="D126" s="37"/>
      <c r="E126" s="532"/>
    </row>
    <row r="127" spans="1:5" ht="30">
      <c r="A127" s="540"/>
      <c r="B127" s="28" t="s">
        <v>428</v>
      </c>
      <c r="C127" s="62">
        <v>148</v>
      </c>
      <c r="D127" s="37"/>
      <c r="E127" s="532"/>
    </row>
    <row r="128" spans="1:5" ht="15">
      <c r="A128" s="540"/>
      <c r="B128" s="28" t="s">
        <v>429</v>
      </c>
      <c r="C128" s="62">
        <v>149</v>
      </c>
      <c r="D128" s="37"/>
      <c r="E128" s="532"/>
    </row>
    <row r="129" spans="1:5" ht="15">
      <c r="A129" s="540"/>
      <c r="B129" s="28" t="s">
        <v>437</v>
      </c>
      <c r="C129" s="62">
        <v>150</v>
      </c>
      <c r="D129" s="37"/>
      <c r="E129" s="532"/>
    </row>
    <row r="130" spans="1:5" s="558" customFormat="1" ht="15">
      <c r="A130" s="534" t="s">
        <v>407</v>
      </c>
      <c r="B130" s="26" t="s">
        <v>438</v>
      </c>
      <c r="C130" s="63">
        <v>151</v>
      </c>
      <c r="D130" s="56">
        <f>D111+D117+D118+D124+H139+D154</f>
        <v>0</v>
      </c>
      <c r="E130" s="535">
        <f>E111+E117+E118+E124+I139+E154</f>
        <v>0</v>
      </c>
    </row>
    <row r="131" spans="1:5" s="558" customFormat="1" ht="30">
      <c r="A131" s="541"/>
      <c r="B131" s="26" t="s">
        <v>439</v>
      </c>
      <c r="C131" s="63">
        <v>152</v>
      </c>
      <c r="D131" s="56">
        <f>D132+D136</f>
        <v>0</v>
      </c>
      <c r="E131" s="535">
        <f>E132+E136</f>
        <v>0</v>
      </c>
    </row>
    <row r="132" spans="1:5" s="558" customFormat="1" ht="15">
      <c r="A132" s="541"/>
      <c r="B132" s="26" t="s">
        <v>440</v>
      </c>
      <c r="C132" s="63">
        <v>153</v>
      </c>
      <c r="D132" s="56">
        <f>D133+D134+D135</f>
        <v>0</v>
      </c>
      <c r="E132" s="535">
        <f>E133+E134+E135</f>
        <v>0</v>
      </c>
    </row>
    <row r="133" spans="1:5" ht="30">
      <c r="A133" s="540"/>
      <c r="B133" s="28" t="s">
        <v>427</v>
      </c>
      <c r="C133" s="62">
        <v>154</v>
      </c>
      <c r="D133" s="37"/>
      <c r="E133" s="532"/>
    </row>
    <row r="134" spans="1:5" ht="30">
      <c r="A134" s="540"/>
      <c r="B134" s="28" t="s">
        <v>428</v>
      </c>
      <c r="C134" s="62">
        <v>155</v>
      </c>
      <c r="D134" s="37"/>
      <c r="E134" s="532"/>
    </row>
    <row r="135" spans="1:5" ht="15">
      <c r="A135" s="540"/>
      <c r="B135" s="28" t="s">
        <v>429</v>
      </c>
      <c r="C135" s="62">
        <v>156</v>
      </c>
      <c r="D135" s="37"/>
      <c r="E135" s="532"/>
    </row>
    <row r="136" spans="1:5" ht="15">
      <c r="A136" s="540"/>
      <c r="B136" s="28" t="s">
        <v>441</v>
      </c>
      <c r="C136" s="62">
        <v>157</v>
      </c>
      <c r="D136" s="37"/>
      <c r="E136" s="532"/>
    </row>
    <row r="137" spans="1:5" s="558" customFormat="1" ht="45">
      <c r="A137" s="541"/>
      <c r="B137" s="26" t="s">
        <v>442</v>
      </c>
      <c r="C137" s="63">
        <v>158</v>
      </c>
      <c r="D137" s="56">
        <f>D138+D142</f>
        <v>0</v>
      </c>
      <c r="E137" s="535">
        <f>E138+E142</f>
        <v>0</v>
      </c>
    </row>
    <row r="138" spans="1:5" s="558" customFormat="1" ht="15">
      <c r="A138" s="541"/>
      <c r="B138" s="26" t="s">
        <v>443</v>
      </c>
      <c r="C138" s="63">
        <v>159</v>
      </c>
      <c r="D138" s="56">
        <f>D139+D140+D141</f>
        <v>0</v>
      </c>
      <c r="E138" s="535">
        <f>E139+E140+E141</f>
        <v>0</v>
      </c>
    </row>
    <row r="139" spans="1:5" ht="30">
      <c r="A139" s="540"/>
      <c r="B139" s="28" t="s">
        <v>427</v>
      </c>
      <c r="C139" s="62">
        <v>160</v>
      </c>
      <c r="D139" s="37"/>
      <c r="E139" s="532"/>
    </row>
    <row r="140" spans="1:5" ht="30">
      <c r="A140" s="540"/>
      <c r="B140" s="28" t="s">
        <v>428</v>
      </c>
      <c r="C140" s="62">
        <v>161</v>
      </c>
      <c r="D140" s="37"/>
      <c r="E140" s="532"/>
    </row>
    <row r="141" spans="1:5" ht="15">
      <c r="A141" s="540"/>
      <c r="B141" s="28" t="s">
        <v>429</v>
      </c>
      <c r="C141" s="62">
        <v>162</v>
      </c>
      <c r="D141" s="37"/>
      <c r="E141" s="532"/>
    </row>
    <row r="142" spans="1:5" ht="15">
      <c r="A142" s="540"/>
      <c r="B142" s="28" t="s">
        <v>444</v>
      </c>
      <c r="C142" s="62">
        <v>163</v>
      </c>
      <c r="D142" s="37"/>
      <c r="E142" s="532"/>
    </row>
    <row r="143" spans="1:5" s="558" customFormat="1" ht="45">
      <c r="A143" s="541"/>
      <c r="B143" s="26" t="s">
        <v>445</v>
      </c>
      <c r="C143" s="63">
        <v>164</v>
      </c>
      <c r="D143" s="56">
        <f>D144+D148</f>
        <v>0</v>
      </c>
      <c r="E143" s="535">
        <f>E144+E148</f>
        <v>0</v>
      </c>
    </row>
    <row r="144" spans="1:5" s="558" customFormat="1" ht="15">
      <c r="A144" s="541"/>
      <c r="B144" s="26" t="s">
        <v>446</v>
      </c>
      <c r="C144" s="63">
        <v>165</v>
      </c>
      <c r="D144" s="56">
        <f>D145+D146+D147</f>
        <v>0</v>
      </c>
      <c r="E144" s="535">
        <f>E145+E146+E147</f>
        <v>0</v>
      </c>
    </row>
    <row r="145" spans="1:5" ht="15">
      <c r="A145" s="540"/>
      <c r="B145" s="26" t="s">
        <v>446</v>
      </c>
      <c r="C145" s="62">
        <v>166</v>
      </c>
      <c r="D145" s="37"/>
      <c r="E145" s="532"/>
    </row>
    <row r="146" spans="1:5" ht="30">
      <c r="A146" s="540"/>
      <c r="B146" s="25" t="s">
        <v>427</v>
      </c>
      <c r="C146" s="62">
        <v>167</v>
      </c>
      <c r="D146" s="37"/>
      <c r="E146" s="532"/>
    </row>
    <row r="147" spans="1:5" ht="30">
      <c r="A147" s="540"/>
      <c r="B147" s="25" t="s">
        <v>428</v>
      </c>
      <c r="C147" s="62">
        <v>168</v>
      </c>
      <c r="D147" s="37"/>
      <c r="E147" s="532"/>
    </row>
    <row r="148" spans="1:5" ht="15">
      <c r="A148" s="540"/>
      <c r="B148" s="25" t="s">
        <v>429</v>
      </c>
      <c r="C148" s="62">
        <v>169</v>
      </c>
      <c r="D148" s="37"/>
      <c r="E148" s="532"/>
    </row>
    <row r="149" spans="1:5" s="558" customFormat="1" ht="15">
      <c r="A149" s="541"/>
      <c r="B149" s="26" t="s">
        <v>447</v>
      </c>
      <c r="C149" s="63">
        <v>170</v>
      </c>
      <c r="D149" s="56">
        <f>D131+D137+D143+D156</f>
        <v>0</v>
      </c>
      <c r="E149" s="535">
        <f>E131+E137+E143+E156</f>
        <v>0</v>
      </c>
    </row>
    <row r="150" spans="1:5" s="558" customFormat="1" ht="15">
      <c r="A150" s="534" t="s">
        <v>407</v>
      </c>
      <c r="B150" s="66" t="s">
        <v>448</v>
      </c>
      <c r="C150" s="63">
        <v>171</v>
      </c>
      <c r="D150" s="56">
        <f>D130+D149</f>
        <v>0</v>
      </c>
      <c r="E150" s="535">
        <f>E130+E149</f>
        <v>0</v>
      </c>
    </row>
    <row r="151" spans="1:5" ht="30">
      <c r="A151" s="531"/>
      <c r="B151" s="25" t="s">
        <v>449</v>
      </c>
      <c r="C151" s="62">
        <v>172</v>
      </c>
      <c r="D151" s="37"/>
      <c r="E151" s="532"/>
    </row>
    <row r="152" spans="1:5" ht="45">
      <c r="A152" s="531"/>
      <c r="B152" s="25" t="s">
        <v>450</v>
      </c>
      <c r="C152" s="62">
        <v>173</v>
      </c>
      <c r="D152" s="37"/>
      <c r="E152" s="532"/>
    </row>
    <row r="153" spans="1:5" s="558" customFormat="1" ht="15">
      <c r="A153" s="534"/>
      <c r="B153" s="26" t="s">
        <v>451</v>
      </c>
      <c r="C153" s="63">
        <v>174</v>
      </c>
      <c r="D153" s="56">
        <f>D151+D152</f>
        <v>0</v>
      </c>
      <c r="E153" s="535">
        <f>E151+E152</f>
        <v>0</v>
      </c>
    </row>
    <row r="154" spans="1:5" ht="30">
      <c r="A154" s="531"/>
      <c r="B154" s="25" t="s">
        <v>452</v>
      </c>
      <c r="C154" s="62">
        <v>175</v>
      </c>
      <c r="D154" s="37"/>
      <c r="E154" s="532"/>
    </row>
    <row r="155" spans="1:5" ht="30">
      <c r="A155" s="531"/>
      <c r="B155" s="25" t="s">
        <v>453</v>
      </c>
      <c r="C155" s="62">
        <v>176</v>
      </c>
      <c r="D155" s="37"/>
      <c r="E155" s="532"/>
    </row>
    <row r="156" spans="1:5" ht="30">
      <c r="A156" s="531"/>
      <c r="B156" s="25" t="s">
        <v>454</v>
      </c>
      <c r="C156" s="62">
        <v>177</v>
      </c>
      <c r="D156" s="37"/>
      <c r="E156" s="532"/>
    </row>
    <row r="157" spans="1:5" ht="30">
      <c r="A157" s="531"/>
      <c r="B157" s="25" t="s">
        <v>455</v>
      </c>
      <c r="C157" s="62">
        <v>178</v>
      </c>
      <c r="D157" s="37"/>
      <c r="E157" s="532"/>
    </row>
    <row r="158" spans="1:5" ht="15">
      <c r="A158" s="528" t="s">
        <v>456</v>
      </c>
      <c r="B158" s="67" t="s">
        <v>457</v>
      </c>
      <c r="C158" s="59">
        <v>185</v>
      </c>
      <c r="D158" s="61" t="s">
        <v>458</v>
      </c>
      <c r="E158" s="539" t="s">
        <v>412</v>
      </c>
    </row>
    <row r="159" spans="1:5" s="558" customFormat="1" ht="30">
      <c r="A159" s="534"/>
      <c r="B159" s="26" t="s">
        <v>459</v>
      </c>
      <c r="C159" s="63">
        <v>186</v>
      </c>
      <c r="D159" s="56">
        <f>D160+D164</f>
        <v>0</v>
      </c>
      <c r="E159" s="535">
        <f>E160+E164</f>
        <v>0</v>
      </c>
    </row>
    <row r="160" spans="1:5" s="558" customFormat="1" ht="15">
      <c r="A160" s="534"/>
      <c r="B160" s="26" t="s">
        <v>460</v>
      </c>
      <c r="C160" s="63">
        <v>187</v>
      </c>
      <c r="D160" s="56">
        <f>D161+D162+D163</f>
        <v>0</v>
      </c>
      <c r="E160" s="535">
        <f>E161+E162+E163</f>
        <v>0</v>
      </c>
    </row>
    <row r="161" spans="1:5" ht="30">
      <c r="A161" s="531"/>
      <c r="B161" s="25" t="s">
        <v>427</v>
      </c>
      <c r="C161" s="62">
        <v>188</v>
      </c>
      <c r="D161" s="37"/>
      <c r="E161" s="532"/>
    </row>
    <row r="162" spans="1:5" ht="30">
      <c r="A162" s="531"/>
      <c r="B162" s="25" t="s">
        <v>428</v>
      </c>
      <c r="C162" s="62">
        <v>189</v>
      </c>
      <c r="D162" s="37"/>
      <c r="E162" s="532"/>
    </row>
    <row r="163" spans="1:5" ht="15">
      <c r="A163" s="531"/>
      <c r="B163" s="25" t="s">
        <v>429</v>
      </c>
      <c r="C163" s="62">
        <v>190</v>
      </c>
      <c r="D163" s="37"/>
      <c r="E163" s="532"/>
    </row>
    <row r="164" spans="1:5" ht="15">
      <c r="A164" s="531"/>
      <c r="B164" s="25" t="s">
        <v>461</v>
      </c>
      <c r="C164" s="62">
        <v>191</v>
      </c>
      <c r="D164" s="37"/>
      <c r="E164" s="532"/>
    </row>
    <row r="165" spans="1:5" s="558" customFormat="1" ht="30">
      <c r="A165" s="541"/>
      <c r="B165" s="26" t="s">
        <v>462</v>
      </c>
      <c r="C165" s="63">
        <v>192</v>
      </c>
      <c r="D165" s="56">
        <f>D166+D170</f>
        <v>0</v>
      </c>
      <c r="E165" s="535">
        <f>E166+E170</f>
        <v>0</v>
      </c>
    </row>
    <row r="166" spans="1:5" s="558" customFormat="1" ht="15">
      <c r="A166" s="541"/>
      <c r="B166" s="26" t="s">
        <v>463</v>
      </c>
      <c r="C166" s="63">
        <v>193</v>
      </c>
      <c r="D166" s="56">
        <f>D167+D168+D169</f>
        <v>0</v>
      </c>
      <c r="E166" s="535">
        <f>E167+E168+E169</f>
        <v>0</v>
      </c>
    </row>
    <row r="167" spans="1:5" ht="30">
      <c r="A167" s="540"/>
      <c r="B167" s="25" t="s">
        <v>427</v>
      </c>
      <c r="C167" s="62">
        <v>194</v>
      </c>
      <c r="D167" s="37"/>
      <c r="E167" s="532"/>
    </row>
    <row r="168" spans="1:5" ht="30">
      <c r="A168" s="540"/>
      <c r="B168" s="25" t="s">
        <v>464</v>
      </c>
      <c r="C168" s="62">
        <v>195</v>
      </c>
      <c r="D168" s="37"/>
      <c r="E168" s="532"/>
    </row>
    <row r="169" spans="1:5" ht="15">
      <c r="A169" s="540"/>
      <c r="B169" s="25" t="s">
        <v>429</v>
      </c>
      <c r="C169" s="62">
        <v>196</v>
      </c>
      <c r="D169" s="37"/>
      <c r="E169" s="532"/>
    </row>
    <row r="170" spans="1:5" ht="15">
      <c r="A170" s="540"/>
      <c r="B170" s="25" t="s">
        <v>461</v>
      </c>
      <c r="C170" s="62">
        <v>197</v>
      </c>
      <c r="D170" s="37"/>
      <c r="E170" s="532"/>
    </row>
    <row r="171" spans="1:5" s="558" customFormat="1" ht="30">
      <c r="A171" s="534"/>
      <c r="B171" s="26" t="s">
        <v>465</v>
      </c>
      <c r="C171" s="63">
        <v>198</v>
      </c>
      <c r="D171" s="56">
        <f>D172+D176</f>
        <v>0</v>
      </c>
      <c r="E171" s="535">
        <f>E172+E176</f>
        <v>0</v>
      </c>
    </row>
    <row r="172" spans="1:5" s="558" customFormat="1" ht="15">
      <c r="A172" s="534"/>
      <c r="B172" s="26" t="s">
        <v>466</v>
      </c>
      <c r="C172" s="63">
        <v>199</v>
      </c>
      <c r="D172" s="56">
        <f>D173+D174+D175</f>
        <v>0</v>
      </c>
      <c r="E172" s="535">
        <f>E173+E174+E175</f>
        <v>0</v>
      </c>
    </row>
    <row r="173" spans="1:5" ht="30">
      <c r="A173" s="531"/>
      <c r="B173" s="25" t="s">
        <v>427</v>
      </c>
      <c r="C173" s="62">
        <v>200</v>
      </c>
      <c r="D173" s="37"/>
      <c r="E173" s="532"/>
    </row>
    <row r="174" spans="1:5" ht="30">
      <c r="A174" s="531"/>
      <c r="B174" s="25" t="s">
        <v>428</v>
      </c>
      <c r="C174" s="62">
        <v>201</v>
      </c>
      <c r="D174" s="37"/>
      <c r="E174" s="532"/>
    </row>
    <row r="175" spans="1:5" ht="15">
      <c r="A175" s="531"/>
      <c r="B175" s="25" t="s">
        <v>429</v>
      </c>
      <c r="C175" s="62">
        <v>202</v>
      </c>
      <c r="D175" s="37"/>
      <c r="E175" s="532"/>
    </row>
    <row r="176" spans="1:5" ht="15">
      <c r="A176" s="531"/>
      <c r="B176" s="25" t="s">
        <v>461</v>
      </c>
      <c r="C176" s="62">
        <v>203</v>
      </c>
      <c r="D176" s="37"/>
      <c r="E176" s="532"/>
    </row>
    <row r="177" spans="1:5" s="558" customFormat="1" ht="30">
      <c r="A177" s="534"/>
      <c r="B177" s="26" t="s">
        <v>467</v>
      </c>
      <c r="C177" s="63">
        <v>204</v>
      </c>
      <c r="D177" s="56">
        <f>D178+D182</f>
        <v>0</v>
      </c>
      <c r="E177" s="535">
        <f>E178+E182</f>
        <v>0</v>
      </c>
    </row>
    <row r="178" spans="1:5" s="558" customFormat="1" ht="15">
      <c r="A178" s="534"/>
      <c r="B178" s="26" t="s">
        <v>468</v>
      </c>
      <c r="C178" s="63">
        <v>205</v>
      </c>
      <c r="D178" s="56">
        <f>D179+D180+D181</f>
        <v>0</v>
      </c>
      <c r="E178" s="535">
        <f>E179+E180+E181</f>
        <v>0</v>
      </c>
    </row>
    <row r="179" spans="1:5" ht="30">
      <c r="A179" s="531"/>
      <c r="B179" s="25" t="s">
        <v>427</v>
      </c>
      <c r="C179" s="62">
        <v>206</v>
      </c>
      <c r="D179" s="37"/>
      <c r="E179" s="532"/>
    </row>
    <row r="180" spans="1:5" ht="30">
      <c r="A180" s="531"/>
      <c r="B180" s="25" t="s">
        <v>428</v>
      </c>
      <c r="C180" s="62">
        <v>207</v>
      </c>
      <c r="D180" s="37"/>
      <c r="E180" s="532"/>
    </row>
    <row r="181" spans="1:5" ht="15">
      <c r="A181" s="531"/>
      <c r="B181" s="25" t="s">
        <v>429</v>
      </c>
      <c r="C181" s="62">
        <v>208</v>
      </c>
      <c r="D181" s="37"/>
      <c r="E181" s="532"/>
    </row>
    <row r="182" spans="1:5" ht="15">
      <c r="A182" s="531"/>
      <c r="B182" s="25" t="s">
        <v>461</v>
      </c>
      <c r="C182" s="62">
        <v>209</v>
      </c>
      <c r="D182" s="37"/>
      <c r="E182" s="532"/>
    </row>
    <row r="183" spans="1:5" s="558" customFormat="1" ht="15">
      <c r="A183" s="534"/>
      <c r="B183" s="66" t="s">
        <v>469</v>
      </c>
      <c r="C183" s="63">
        <v>210</v>
      </c>
      <c r="D183" s="56">
        <f>D159+D165+D171+D177+D213</f>
        <v>0</v>
      </c>
      <c r="E183" s="535">
        <f>E159+E165+E171+E177+E213</f>
        <v>0</v>
      </c>
    </row>
    <row r="184" spans="1:5" s="558" customFormat="1" ht="30">
      <c r="A184" s="541"/>
      <c r="B184" s="26" t="s">
        <v>470</v>
      </c>
      <c r="C184" s="63">
        <v>211</v>
      </c>
      <c r="D184" s="56">
        <f>D185+D189</f>
        <v>0</v>
      </c>
      <c r="E184" s="535">
        <f>E185+E189</f>
        <v>0</v>
      </c>
    </row>
    <row r="185" spans="1:5" s="558" customFormat="1" ht="15">
      <c r="A185" s="541"/>
      <c r="B185" s="26" t="s">
        <v>471</v>
      </c>
      <c r="C185" s="63">
        <v>212</v>
      </c>
      <c r="D185" s="56">
        <f>D186+D187+D188</f>
        <v>0</v>
      </c>
      <c r="E185" s="535">
        <f>E186+E187+E188</f>
        <v>0</v>
      </c>
    </row>
    <row r="186" spans="1:5" ht="30">
      <c r="A186" s="540"/>
      <c r="B186" s="25" t="s">
        <v>427</v>
      </c>
      <c r="C186" s="62">
        <v>213</v>
      </c>
      <c r="D186" s="37"/>
      <c r="E186" s="532"/>
    </row>
    <row r="187" spans="1:5" ht="30">
      <c r="A187" s="540"/>
      <c r="B187" s="25" t="s">
        <v>428</v>
      </c>
      <c r="C187" s="62">
        <v>214</v>
      </c>
      <c r="D187" s="37"/>
      <c r="E187" s="532"/>
    </row>
    <row r="188" spans="1:5" ht="15">
      <c r="A188" s="540"/>
      <c r="B188" s="25" t="s">
        <v>429</v>
      </c>
      <c r="C188" s="62">
        <v>215</v>
      </c>
      <c r="D188" s="37"/>
      <c r="E188" s="532"/>
    </row>
    <row r="189" spans="1:5" ht="15">
      <c r="A189" s="540"/>
      <c r="B189" s="25" t="s">
        <v>461</v>
      </c>
      <c r="C189" s="62">
        <v>216</v>
      </c>
      <c r="D189" s="37"/>
      <c r="E189" s="532"/>
    </row>
    <row r="190" spans="1:5" s="558" customFormat="1" ht="45">
      <c r="A190" s="541"/>
      <c r="B190" s="26" t="s">
        <v>472</v>
      </c>
      <c r="C190" s="63">
        <v>217</v>
      </c>
      <c r="D190" s="56">
        <f>D191+D195</f>
        <v>0</v>
      </c>
      <c r="E190" s="535">
        <f>E191+E195</f>
        <v>0</v>
      </c>
    </row>
    <row r="191" spans="1:5" s="558" customFormat="1" ht="15">
      <c r="A191" s="541"/>
      <c r="B191" s="26" t="s">
        <v>473</v>
      </c>
      <c r="C191" s="63">
        <v>218</v>
      </c>
      <c r="D191" s="56">
        <f>D192+D193+D194</f>
        <v>0</v>
      </c>
      <c r="E191" s="535">
        <f>E192+E193+E194</f>
        <v>0</v>
      </c>
    </row>
    <row r="192" spans="1:5" ht="30">
      <c r="A192" s="540"/>
      <c r="B192" s="25" t="s">
        <v>427</v>
      </c>
      <c r="C192" s="62">
        <v>219</v>
      </c>
      <c r="D192" s="37"/>
      <c r="E192" s="532"/>
    </row>
    <row r="193" spans="1:5" ht="30">
      <c r="A193" s="540"/>
      <c r="B193" s="25" t="s">
        <v>428</v>
      </c>
      <c r="C193" s="62">
        <v>220</v>
      </c>
      <c r="D193" s="37"/>
      <c r="E193" s="532"/>
    </row>
    <row r="194" spans="1:5" ht="15">
      <c r="A194" s="540"/>
      <c r="B194" s="25" t="s">
        <v>429</v>
      </c>
      <c r="C194" s="62">
        <v>221</v>
      </c>
      <c r="D194" s="37"/>
      <c r="E194" s="532"/>
    </row>
    <row r="195" spans="1:5" ht="15">
      <c r="A195" s="540"/>
      <c r="B195" s="25" t="s">
        <v>461</v>
      </c>
      <c r="C195" s="62">
        <v>222</v>
      </c>
      <c r="D195" s="37"/>
      <c r="E195" s="532"/>
    </row>
    <row r="196" spans="1:5" s="558" customFormat="1" ht="45">
      <c r="A196" s="541"/>
      <c r="B196" s="71" t="s">
        <v>474</v>
      </c>
      <c r="C196" s="63">
        <v>223</v>
      </c>
      <c r="D196" s="56">
        <f>D197+D201</f>
        <v>0</v>
      </c>
      <c r="E196" s="535">
        <f>E197+E201</f>
        <v>0</v>
      </c>
    </row>
    <row r="197" spans="1:5" s="558" customFormat="1" ht="15">
      <c r="A197" s="541"/>
      <c r="B197" s="26" t="s">
        <v>475</v>
      </c>
      <c r="C197" s="63">
        <v>224</v>
      </c>
      <c r="D197" s="56">
        <f>D198+D199+D200</f>
        <v>0</v>
      </c>
      <c r="E197" s="535">
        <f>E198+E199+E200</f>
        <v>0</v>
      </c>
    </row>
    <row r="198" spans="1:5" ht="30">
      <c r="A198" s="540"/>
      <c r="B198" s="25" t="s">
        <v>427</v>
      </c>
      <c r="C198" s="62">
        <v>225</v>
      </c>
      <c r="D198" s="37"/>
      <c r="E198" s="532"/>
    </row>
    <row r="199" spans="1:5" ht="30">
      <c r="A199" s="540"/>
      <c r="B199" s="25" t="s">
        <v>428</v>
      </c>
      <c r="C199" s="62">
        <v>226</v>
      </c>
      <c r="D199" s="37"/>
      <c r="E199" s="532"/>
    </row>
    <row r="200" spans="1:5" ht="15">
      <c r="A200" s="540"/>
      <c r="B200" s="25" t="s">
        <v>429</v>
      </c>
      <c r="C200" s="62">
        <v>227</v>
      </c>
      <c r="D200" s="37"/>
      <c r="E200" s="532"/>
    </row>
    <row r="201" spans="1:5" ht="15">
      <c r="A201" s="540"/>
      <c r="B201" s="25" t="s">
        <v>461</v>
      </c>
      <c r="C201" s="62">
        <v>228</v>
      </c>
      <c r="D201" s="37"/>
      <c r="E201" s="532"/>
    </row>
    <row r="202" spans="1:5" s="558" customFormat="1" ht="30">
      <c r="A202" s="541"/>
      <c r="B202" s="26" t="s">
        <v>476</v>
      </c>
      <c r="C202" s="63">
        <v>229</v>
      </c>
      <c r="D202" s="56">
        <f>D203+D207</f>
        <v>0</v>
      </c>
      <c r="E202" s="535">
        <f>E203+E207</f>
        <v>0</v>
      </c>
    </row>
    <row r="203" spans="1:5" s="558" customFormat="1" ht="15">
      <c r="A203" s="541"/>
      <c r="B203" s="26" t="s">
        <v>477</v>
      </c>
      <c r="C203" s="31">
        <v>230</v>
      </c>
      <c r="D203" s="56">
        <f>D204+D205+D206</f>
        <v>0</v>
      </c>
      <c r="E203" s="535">
        <f>E204+E205+E206</f>
        <v>0</v>
      </c>
    </row>
    <row r="204" spans="1:5" ht="30">
      <c r="A204" s="540"/>
      <c r="B204" s="25" t="s">
        <v>427</v>
      </c>
      <c r="C204" s="33">
        <v>231</v>
      </c>
      <c r="D204" s="37"/>
      <c r="E204" s="532"/>
    </row>
    <row r="205" spans="1:5" ht="30">
      <c r="A205" s="540"/>
      <c r="B205" s="25" t="s">
        <v>478</v>
      </c>
      <c r="C205" s="33">
        <v>232</v>
      </c>
      <c r="D205" s="37"/>
      <c r="E205" s="532"/>
    </row>
    <row r="206" spans="1:5" ht="15">
      <c r="A206" s="540"/>
      <c r="B206" s="25" t="s">
        <v>429</v>
      </c>
      <c r="C206" s="33">
        <v>233</v>
      </c>
      <c r="D206" s="37"/>
      <c r="E206" s="532"/>
    </row>
    <row r="207" spans="1:5" ht="15">
      <c r="A207" s="540"/>
      <c r="B207" s="25" t="s">
        <v>461</v>
      </c>
      <c r="C207" s="33">
        <v>234</v>
      </c>
      <c r="D207" s="37"/>
      <c r="E207" s="532"/>
    </row>
    <row r="208" spans="1:5" s="558" customFormat="1" ht="15">
      <c r="A208" s="534"/>
      <c r="B208" s="26" t="s">
        <v>479</v>
      </c>
      <c r="C208" s="63">
        <v>235</v>
      </c>
      <c r="D208" s="56">
        <f>D184+D190+D196+D202+D215</f>
        <v>0</v>
      </c>
      <c r="E208" s="535">
        <f>E184+E190+E196+E202+E215</f>
        <v>0</v>
      </c>
    </row>
    <row r="209" spans="1:5" s="558" customFormat="1" ht="15">
      <c r="A209" s="534"/>
      <c r="B209" s="66" t="s">
        <v>480</v>
      </c>
      <c r="C209" s="63">
        <v>236</v>
      </c>
      <c r="D209" s="56">
        <f>D183+D208</f>
        <v>0</v>
      </c>
      <c r="E209" s="535">
        <f>E183+E208</f>
        <v>0</v>
      </c>
    </row>
    <row r="210" spans="1:5" ht="30">
      <c r="A210" s="531"/>
      <c r="B210" s="25" t="s">
        <v>449</v>
      </c>
      <c r="C210" s="62">
        <v>237</v>
      </c>
      <c r="D210" s="37"/>
      <c r="E210" s="532"/>
    </row>
    <row r="211" spans="1:5" ht="45">
      <c r="A211" s="531"/>
      <c r="B211" s="25" t="s">
        <v>450</v>
      </c>
      <c r="C211" s="62">
        <v>238</v>
      </c>
      <c r="D211" s="37"/>
      <c r="E211" s="532"/>
    </row>
    <row r="212" spans="1:5" s="558" customFormat="1" ht="15">
      <c r="A212" s="534"/>
      <c r="B212" s="26" t="s">
        <v>481</v>
      </c>
      <c r="C212" s="63">
        <v>239</v>
      </c>
      <c r="D212" s="56">
        <f>D210+D211</f>
        <v>0</v>
      </c>
      <c r="E212" s="535">
        <f>E210+E211</f>
        <v>0</v>
      </c>
    </row>
    <row r="213" spans="1:5" ht="30">
      <c r="A213" s="531"/>
      <c r="B213" s="25" t="s">
        <v>482</v>
      </c>
      <c r="C213" s="62">
        <v>240</v>
      </c>
      <c r="D213" s="37"/>
      <c r="E213" s="532"/>
    </row>
    <row r="214" spans="1:5" ht="30">
      <c r="A214" s="531"/>
      <c r="B214" s="25" t="s">
        <v>483</v>
      </c>
      <c r="C214" s="62">
        <v>241</v>
      </c>
      <c r="D214" s="37"/>
      <c r="E214" s="532"/>
    </row>
    <row r="215" spans="1:5" ht="30">
      <c r="A215" s="531"/>
      <c r="B215" s="25" t="s">
        <v>484</v>
      </c>
      <c r="C215" s="62">
        <v>242</v>
      </c>
      <c r="D215" s="37"/>
      <c r="E215" s="532"/>
    </row>
    <row r="216" spans="1:5" ht="30">
      <c r="A216" s="531"/>
      <c r="B216" s="25" t="s">
        <v>485</v>
      </c>
      <c r="C216" s="62">
        <v>243</v>
      </c>
      <c r="D216" s="37"/>
      <c r="E216" s="532"/>
    </row>
    <row r="217" spans="1:5" ht="15">
      <c r="A217" s="528" t="s">
        <v>486</v>
      </c>
      <c r="B217" s="52" t="s">
        <v>487</v>
      </c>
      <c r="C217" s="59">
        <v>250</v>
      </c>
      <c r="D217" s="61" t="s">
        <v>14</v>
      </c>
      <c r="E217" s="539" t="s">
        <v>14</v>
      </c>
    </row>
    <row r="218" spans="1:5" ht="15.75" customHeight="1">
      <c r="A218" s="531"/>
      <c r="B218" s="67" t="s">
        <v>488</v>
      </c>
      <c r="C218" s="59">
        <v>251</v>
      </c>
      <c r="D218" s="61" t="s">
        <v>14</v>
      </c>
      <c r="E218" s="539" t="s">
        <v>14</v>
      </c>
    </row>
    <row r="219" spans="1:5" ht="45">
      <c r="A219" s="538" t="s">
        <v>489</v>
      </c>
      <c r="B219" s="67" t="s">
        <v>490</v>
      </c>
      <c r="C219" s="59">
        <v>252</v>
      </c>
      <c r="D219" s="61" t="s">
        <v>14</v>
      </c>
      <c r="E219" s="539" t="s">
        <v>14</v>
      </c>
    </row>
    <row r="220" spans="1:5" ht="30">
      <c r="A220" s="540"/>
      <c r="B220" s="25" t="s">
        <v>491</v>
      </c>
      <c r="C220" s="62">
        <v>253</v>
      </c>
      <c r="D220" s="37"/>
      <c r="E220" s="532"/>
    </row>
    <row r="221" spans="1:5" ht="30">
      <c r="A221" s="540"/>
      <c r="B221" s="25" t="s">
        <v>492</v>
      </c>
      <c r="C221" s="62">
        <v>254</v>
      </c>
      <c r="D221" s="37"/>
      <c r="E221" s="532"/>
    </row>
    <row r="222" spans="1:5" ht="30">
      <c r="A222" s="540"/>
      <c r="B222" s="25" t="s">
        <v>493</v>
      </c>
      <c r="C222" s="62">
        <v>255</v>
      </c>
      <c r="D222" s="37"/>
      <c r="E222" s="532"/>
    </row>
    <row r="223" spans="1:5" ht="30">
      <c r="A223" s="540"/>
      <c r="B223" s="25" t="s">
        <v>494</v>
      </c>
      <c r="C223" s="62">
        <v>255.1</v>
      </c>
      <c r="D223" s="37"/>
      <c r="E223" s="532"/>
    </row>
    <row r="224" spans="1:5" s="558" customFormat="1" ht="45">
      <c r="A224" s="545"/>
      <c r="B224" s="66" t="s">
        <v>495</v>
      </c>
      <c r="C224" s="63">
        <v>256</v>
      </c>
      <c r="D224" s="56">
        <f>D220+D221+D222+D223</f>
        <v>0</v>
      </c>
      <c r="E224" s="535">
        <f>E220+E221+E222+E223</f>
        <v>0</v>
      </c>
    </row>
    <row r="225" spans="1:5" ht="45">
      <c r="A225" s="538" t="s">
        <v>496</v>
      </c>
      <c r="B225" s="67" t="s">
        <v>497</v>
      </c>
      <c r="C225" s="59">
        <v>260</v>
      </c>
      <c r="D225" s="61" t="s">
        <v>14</v>
      </c>
      <c r="E225" s="539" t="s">
        <v>14</v>
      </c>
    </row>
    <row r="226" spans="1:5" ht="30">
      <c r="A226" s="540"/>
      <c r="B226" s="25" t="s">
        <v>498</v>
      </c>
      <c r="C226" s="62">
        <v>261</v>
      </c>
      <c r="D226" s="37"/>
      <c r="E226" s="532"/>
    </row>
    <row r="227" spans="1:5" ht="45">
      <c r="A227" s="540"/>
      <c r="B227" s="25" t="s">
        <v>499</v>
      </c>
      <c r="C227" s="62">
        <v>262</v>
      </c>
      <c r="D227" s="37"/>
      <c r="E227" s="532"/>
    </row>
    <row r="228" spans="1:5" ht="45">
      <c r="A228" s="540"/>
      <c r="B228" s="25" t="s">
        <v>500</v>
      </c>
      <c r="C228" s="62">
        <v>262.1</v>
      </c>
      <c r="D228" s="37"/>
      <c r="E228" s="532"/>
    </row>
    <row r="229" spans="1:5" ht="45">
      <c r="A229" s="540"/>
      <c r="B229" s="25" t="s">
        <v>501</v>
      </c>
      <c r="C229" s="62">
        <v>263</v>
      </c>
      <c r="D229" s="37"/>
      <c r="E229" s="532"/>
    </row>
    <row r="230" spans="1:5" s="558" customFormat="1" ht="45">
      <c r="A230" s="534"/>
      <c r="B230" s="66" t="s">
        <v>502</v>
      </c>
      <c r="C230" s="63">
        <v>264</v>
      </c>
      <c r="D230" s="56">
        <f>D226+D227+D229</f>
        <v>0</v>
      </c>
      <c r="E230" s="535">
        <f>E226+E227+E229</f>
        <v>0</v>
      </c>
    </row>
    <row r="231" spans="1:5" ht="15">
      <c r="A231" s="528" t="s">
        <v>503</v>
      </c>
      <c r="B231" s="67" t="s">
        <v>504</v>
      </c>
      <c r="C231" s="59">
        <v>270</v>
      </c>
      <c r="D231" s="61" t="s">
        <v>14</v>
      </c>
      <c r="E231" s="539" t="s">
        <v>14</v>
      </c>
    </row>
    <row r="232" spans="1:5" ht="45">
      <c r="A232" s="540"/>
      <c r="B232" s="25" t="s">
        <v>505</v>
      </c>
      <c r="C232" s="62">
        <v>271</v>
      </c>
      <c r="D232" s="37"/>
      <c r="E232" s="532"/>
    </row>
    <row r="233" spans="1:5" ht="30">
      <c r="A233" s="531"/>
      <c r="B233" s="25" t="s">
        <v>506</v>
      </c>
      <c r="C233" s="62">
        <v>272</v>
      </c>
      <c r="D233" s="37"/>
      <c r="E233" s="532"/>
    </row>
    <row r="234" spans="1:5" ht="30">
      <c r="A234" s="531"/>
      <c r="B234" s="25" t="s">
        <v>507</v>
      </c>
      <c r="C234" s="62">
        <v>273</v>
      </c>
      <c r="D234" s="37"/>
      <c r="E234" s="532"/>
    </row>
    <row r="235" spans="1:5" s="558" customFormat="1" ht="30">
      <c r="A235" s="542"/>
      <c r="B235" s="66" t="s">
        <v>508</v>
      </c>
      <c r="C235" s="63">
        <v>274</v>
      </c>
      <c r="D235" s="56">
        <f>D232+D233+D234</f>
        <v>0</v>
      </c>
      <c r="E235" s="535">
        <f>E232+E233+E234</f>
        <v>0</v>
      </c>
    </row>
    <row r="236" spans="1:5" ht="30">
      <c r="A236" s="528" t="s">
        <v>509</v>
      </c>
      <c r="B236" s="67" t="s">
        <v>510</v>
      </c>
      <c r="C236" s="59">
        <v>280</v>
      </c>
      <c r="D236" s="60" t="s">
        <v>511</v>
      </c>
      <c r="E236" s="539" t="s">
        <v>14</v>
      </c>
    </row>
    <row r="237" spans="1:5" ht="45">
      <c r="A237" s="540" t="s">
        <v>512</v>
      </c>
      <c r="B237" s="25" t="s">
        <v>513</v>
      </c>
      <c r="C237" s="62">
        <v>281</v>
      </c>
      <c r="D237" s="37"/>
      <c r="E237" s="532"/>
    </row>
    <row r="238" spans="1:5" s="558" customFormat="1" ht="30">
      <c r="A238" s="545"/>
      <c r="B238" s="66" t="s">
        <v>514</v>
      </c>
      <c r="C238" s="63">
        <v>282</v>
      </c>
      <c r="D238" s="56">
        <f>D237</f>
        <v>0</v>
      </c>
      <c r="E238" s="535">
        <f>E237</f>
        <v>0</v>
      </c>
    </row>
    <row r="239" spans="1:5" ht="15">
      <c r="A239" s="528" t="s">
        <v>515</v>
      </c>
      <c r="B239" s="52" t="s">
        <v>516</v>
      </c>
      <c r="C239" s="48">
        <v>290</v>
      </c>
      <c r="D239" s="61" t="s">
        <v>14</v>
      </c>
      <c r="E239" s="539" t="s">
        <v>14</v>
      </c>
    </row>
    <row r="240" spans="1:5" ht="15">
      <c r="A240" s="528" t="s">
        <v>517</v>
      </c>
      <c r="B240" s="67" t="s">
        <v>518</v>
      </c>
      <c r="C240" s="59">
        <v>291</v>
      </c>
      <c r="D240" s="61" t="s">
        <v>14</v>
      </c>
      <c r="E240" s="539" t="s">
        <v>14</v>
      </c>
    </row>
    <row r="241" spans="1:5" s="558" customFormat="1" ht="45">
      <c r="A241" s="534">
        <v>1</v>
      </c>
      <c r="B241" s="26" t="s">
        <v>519</v>
      </c>
      <c r="C241" s="63">
        <v>292</v>
      </c>
      <c r="D241" s="56">
        <f>D242+D243+D244+D248</f>
        <v>0</v>
      </c>
      <c r="E241" s="535">
        <f>E242+E243+E244+E248</f>
        <v>0</v>
      </c>
    </row>
    <row r="242" spans="1:5" ht="15">
      <c r="A242" s="531"/>
      <c r="B242" s="25" t="s">
        <v>520</v>
      </c>
      <c r="C242" s="62">
        <v>293</v>
      </c>
      <c r="D242" s="37"/>
      <c r="E242" s="532"/>
    </row>
    <row r="243" spans="1:5" ht="15">
      <c r="A243" s="531"/>
      <c r="B243" s="25" t="s">
        <v>521</v>
      </c>
      <c r="C243" s="62">
        <v>294</v>
      </c>
      <c r="D243" s="37"/>
      <c r="E243" s="532"/>
    </row>
    <row r="244" spans="1:5" s="558" customFormat="1" ht="15">
      <c r="A244" s="534"/>
      <c r="B244" s="26" t="s">
        <v>522</v>
      </c>
      <c r="C244" s="63">
        <v>295</v>
      </c>
      <c r="D244" s="56">
        <f>D245+D246+D247</f>
        <v>0</v>
      </c>
      <c r="E244" s="535">
        <f>E245+E246+E247</f>
        <v>0</v>
      </c>
    </row>
    <row r="245" spans="1:5" ht="30">
      <c r="A245" s="531"/>
      <c r="B245" s="25" t="s">
        <v>427</v>
      </c>
      <c r="C245" s="62">
        <v>296</v>
      </c>
      <c r="D245" s="37"/>
      <c r="E245" s="532"/>
    </row>
    <row r="246" spans="1:5" ht="30">
      <c r="A246" s="531"/>
      <c r="B246" s="25" t="s">
        <v>428</v>
      </c>
      <c r="C246" s="62">
        <v>297</v>
      </c>
      <c r="D246" s="37"/>
      <c r="E246" s="532"/>
    </row>
    <row r="247" spans="1:5" ht="15">
      <c r="A247" s="531"/>
      <c r="B247" s="25" t="s">
        <v>429</v>
      </c>
      <c r="C247" s="62">
        <v>298</v>
      </c>
      <c r="D247" s="37"/>
      <c r="E247" s="532"/>
    </row>
    <row r="248" spans="1:5" ht="45">
      <c r="A248" s="531"/>
      <c r="B248" s="25" t="s">
        <v>406</v>
      </c>
      <c r="C248" s="62">
        <v>299</v>
      </c>
      <c r="D248" s="37"/>
      <c r="E248" s="532"/>
    </row>
    <row r="249" spans="1:5" s="558" customFormat="1" ht="45">
      <c r="A249" s="534">
        <v>2</v>
      </c>
      <c r="B249" s="26" t="s">
        <v>523</v>
      </c>
      <c r="C249" s="63">
        <v>300</v>
      </c>
      <c r="D249" s="56">
        <f>D250+D251+D252+D257</f>
        <v>0</v>
      </c>
      <c r="E249" s="535">
        <f>E250+E251+E252+E257</f>
        <v>0</v>
      </c>
    </row>
    <row r="250" spans="1:5" ht="15">
      <c r="A250" s="531"/>
      <c r="B250" s="25" t="s">
        <v>524</v>
      </c>
      <c r="C250" s="62">
        <v>301</v>
      </c>
      <c r="D250" s="37"/>
      <c r="E250" s="532"/>
    </row>
    <row r="251" spans="1:5" ht="15">
      <c r="A251" s="531"/>
      <c r="B251" s="25" t="s">
        <v>525</v>
      </c>
      <c r="C251" s="62">
        <v>302</v>
      </c>
      <c r="D251" s="37"/>
      <c r="E251" s="532"/>
    </row>
    <row r="252" spans="1:5" s="558" customFormat="1" ht="15">
      <c r="A252" s="534"/>
      <c r="B252" s="26" t="s">
        <v>526</v>
      </c>
      <c r="C252" s="63">
        <v>303</v>
      </c>
      <c r="D252" s="56">
        <f>D253+D254+D255</f>
        <v>0</v>
      </c>
      <c r="E252" s="535">
        <f>E253+E254+E255</f>
        <v>0</v>
      </c>
    </row>
    <row r="253" spans="1:5" ht="30">
      <c r="A253" s="531"/>
      <c r="B253" s="25" t="s">
        <v>427</v>
      </c>
      <c r="C253" s="62">
        <v>304</v>
      </c>
      <c r="D253" s="37"/>
      <c r="E253" s="532"/>
    </row>
    <row r="254" spans="1:5" ht="30">
      <c r="A254" s="531"/>
      <c r="B254" s="25" t="s">
        <v>428</v>
      </c>
      <c r="C254" s="62">
        <v>305</v>
      </c>
      <c r="D254" s="37"/>
      <c r="E254" s="532"/>
    </row>
    <row r="255" spans="1:5" ht="15">
      <c r="A255" s="531"/>
      <c r="B255" s="25" t="s">
        <v>429</v>
      </c>
      <c r="C255" s="62">
        <v>306</v>
      </c>
      <c r="D255" s="37"/>
      <c r="E255" s="532"/>
    </row>
    <row r="256" spans="1:5" ht="30">
      <c r="A256" s="531"/>
      <c r="B256" s="25" t="s">
        <v>527</v>
      </c>
      <c r="C256" s="62">
        <v>306.1</v>
      </c>
      <c r="D256" s="37"/>
      <c r="E256" s="532"/>
    </row>
    <row r="257" spans="1:5" ht="15">
      <c r="A257" s="531"/>
      <c r="B257" s="25" t="s">
        <v>528</v>
      </c>
      <c r="C257" s="62">
        <v>307</v>
      </c>
      <c r="D257" s="37"/>
      <c r="E257" s="532"/>
    </row>
    <row r="258" spans="1:5" ht="30">
      <c r="A258" s="531"/>
      <c r="B258" s="25" t="s">
        <v>529</v>
      </c>
      <c r="C258" s="62">
        <v>308</v>
      </c>
      <c r="D258" s="37"/>
      <c r="E258" s="532"/>
    </row>
    <row r="259" spans="1:5" ht="30">
      <c r="A259" s="528" t="s">
        <v>530</v>
      </c>
      <c r="B259" s="67" t="s">
        <v>531</v>
      </c>
      <c r="C259" s="59">
        <v>315</v>
      </c>
      <c r="D259" s="60" t="s">
        <v>532</v>
      </c>
      <c r="E259" s="539" t="s">
        <v>14</v>
      </c>
    </row>
    <row r="260" spans="1:5" s="558" customFormat="1" ht="30">
      <c r="A260" s="534"/>
      <c r="B260" s="26" t="s">
        <v>533</v>
      </c>
      <c r="C260" s="63">
        <v>316</v>
      </c>
      <c r="D260" s="56">
        <f>D261+D262+D263+D267</f>
        <v>0</v>
      </c>
      <c r="E260" s="535">
        <f>E261+E262+E263+E267</f>
        <v>0</v>
      </c>
    </row>
    <row r="261" spans="1:5" ht="15">
      <c r="A261" s="531"/>
      <c r="B261" s="25" t="s">
        <v>524</v>
      </c>
      <c r="C261" s="62">
        <v>317</v>
      </c>
      <c r="D261" s="37"/>
      <c r="E261" s="532"/>
    </row>
    <row r="262" spans="1:5" ht="15">
      <c r="A262" s="531"/>
      <c r="B262" s="25" t="s">
        <v>525</v>
      </c>
      <c r="C262" s="62">
        <v>318</v>
      </c>
      <c r="D262" s="37"/>
      <c r="E262" s="532"/>
    </row>
    <row r="263" spans="1:5" s="558" customFormat="1" ht="15">
      <c r="A263" s="534"/>
      <c r="B263" s="26" t="s">
        <v>534</v>
      </c>
      <c r="C263" s="63">
        <v>319</v>
      </c>
      <c r="D263" s="56">
        <f>D264+D265+D266</f>
        <v>0</v>
      </c>
      <c r="E263" s="535">
        <f>E264+E265+E266</f>
        <v>0</v>
      </c>
    </row>
    <row r="264" spans="1:5" ht="30">
      <c r="A264" s="531"/>
      <c r="B264" s="25" t="s">
        <v>427</v>
      </c>
      <c r="C264" s="62">
        <v>320</v>
      </c>
      <c r="D264" s="37"/>
      <c r="E264" s="532"/>
    </row>
    <row r="265" spans="1:5" ht="30">
      <c r="A265" s="531"/>
      <c r="B265" s="25" t="s">
        <v>428</v>
      </c>
      <c r="C265" s="62">
        <v>321</v>
      </c>
      <c r="D265" s="37"/>
      <c r="E265" s="532"/>
    </row>
    <row r="266" spans="1:5" ht="15">
      <c r="A266" s="531"/>
      <c r="B266" s="25" t="s">
        <v>429</v>
      </c>
      <c r="C266" s="62">
        <v>322</v>
      </c>
      <c r="D266" s="37"/>
      <c r="E266" s="532"/>
    </row>
    <row r="267" spans="1:5" ht="45">
      <c r="A267" s="531"/>
      <c r="B267" s="25" t="s">
        <v>406</v>
      </c>
      <c r="C267" s="62">
        <v>323</v>
      </c>
      <c r="D267" s="37"/>
      <c r="E267" s="532"/>
    </row>
    <row r="268" spans="1:5" s="558" customFormat="1" ht="30">
      <c r="A268" s="534"/>
      <c r="B268" s="26" t="s">
        <v>535</v>
      </c>
      <c r="C268" s="63">
        <v>324</v>
      </c>
      <c r="D268" s="56">
        <f>D269+D270+D271</f>
        <v>0</v>
      </c>
      <c r="E268" s="535">
        <f>E269+E270+E271</f>
        <v>0</v>
      </c>
    </row>
    <row r="269" spans="1:5" ht="15">
      <c r="A269" s="531"/>
      <c r="B269" s="25" t="s">
        <v>524</v>
      </c>
      <c r="C269" s="62">
        <v>325</v>
      </c>
      <c r="D269" s="37"/>
      <c r="E269" s="532"/>
    </row>
    <row r="270" spans="1:5" ht="15">
      <c r="A270" s="531"/>
      <c r="B270" s="25" t="s">
        <v>536</v>
      </c>
      <c r="C270" s="62">
        <v>326</v>
      </c>
      <c r="D270" s="37"/>
      <c r="E270" s="532"/>
    </row>
    <row r="271" spans="1:5" ht="45">
      <c r="A271" s="528"/>
      <c r="B271" s="25" t="s">
        <v>406</v>
      </c>
      <c r="C271" s="62">
        <v>327</v>
      </c>
      <c r="D271" s="37"/>
      <c r="E271" s="532"/>
    </row>
    <row r="272" spans="1:5" ht="15">
      <c r="A272" s="546"/>
      <c r="B272" s="25" t="s">
        <v>537</v>
      </c>
      <c r="C272" s="62">
        <v>328</v>
      </c>
      <c r="D272" s="37"/>
      <c r="E272" s="532"/>
    </row>
    <row r="273" spans="1:5" ht="15">
      <c r="A273" s="546"/>
      <c r="B273" s="72" t="s">
        <v>538</v>
      </c>
      <c r="C273" s="62">
        <v>328.1</v>
      </c>
      <c r="D273" s="37"/>
      <c r="E273" s="532"/>
    </row>
    <row r="274" spans="1:5" ht="63.75" customHeight="1">
      <c r="A274" s="540"/>
      <c r="B274" s="73" t="s">
        <v>539</v>
      </c>
      <c r="C274" s="62">
        <v>329</v>
      </c>
      <c r="D274" s="37"/>
      <c r="E274" s="532"/>
    </row>
    <row r="275" spans="1:5" s="558" customFormat="1" ht="15">
      <c r="A275" s="541"/>
      <c r="B275" s="74" t="s">
        <v>540</v>
      </c>
      <c r="C275" s="63">
        <v>330</v>
      </c>
      <c r="D275" s="56">
        <f>D260+D268+D272+D274+D273</f>
        <v>0</v>
      </c>
      <c r="E275" s="535">
        <f>E260+E268+E272+E274+E273</f>
        <v>0</v>
      </c>
    </row>
    <row r="276" spans="1:5" ht="30">
      <c r="A276" s="540"/>
      <c r="B276" s="75" t="s">
        <v>541</v>
      </c>
      <c r="C276" s="59">
        <v>335</v>
      </c>
      <c r="D276" s="60" t="s">
        <v>542</v>
      </c>
      <c r="E276" s="547" t="s">
        <v>412</v>
      </c>
    </row>
    <row r="277" spans="1:5" ht="30">
      <c r="A277" s="540"/>
      <c r="B277" s="75" t="s">
        <v>543</v>
      </c>
      <c r="C277" s="76">
        <v>336</v>
      </c>
      <c r="D277" s="60"/>
      <c r="E277" s="547"/>
    </row>
    <row r="278" spans="1:5" ht="45">
      <c r="A278" s="540"/>
      <c r="B278" s="75" t="s">
        <v>544</v>
      </c>
      <c r="C278" s="62">
        <v>337</v>
      </c>
      <c r="D278" s="37"/>
      <c r="E278" s="532"/>
    </row>
    <row r="279" spans="1:5" s="558" customFormat="1" ht="60">
      <c r="A279" s="541"/>
      <c r="B279" s="77" t="s">
        <v>545</v>
      </c>
      <c r="C279" s="63">
        <v>338</v>
      </c>
      <c r="D279" s="56">
        <f>D280+D281+D282+D283+D284</f>
        <v>0</v>
      </c>
      <c r="E279" s="535">
        <f>E280+E281+E282+E283+E284</f>
        <v>0</v>
      </c>
    </row>
    <row r="280" spans="1:5" ht="60">
      <c r="A280" s="540"/>
      <c r="B280" s="75" t="s">
        <v>546</v>
      </c>
      <c r="C280" s="62">
        <v>338.1</v>
      </c>
      <c r="D280" s="37"/>
      <c r="E280" s="532"/>
    </row>
    <row r="281" spans="1:5" ht="60">
      <c r="A281" s="540"/>
      <c r="B281" s="75" t="s">
        <v>549</v>
      </c>
      <c r="C281" s="62">
        <v>338.2</v>
      </c>
      <c r="D281" s="37"/>
      <c r="E281" s="532"/>
    </row>
    <row r="282" spans="1:5" ht="63" customHeight="1">
      <c r="A282" s="540"/>
      <c r="B282" s="75" t="s">
        <v>550</v>
      </c>
      <c r="C282" s="62">
        <v>338.3</v>
      </c>
      <c r="D282" s="37"/>
      <c r="E282" s="532"/>
    </row>
    <row r="283" spans="1:5" ht="60">
      <c r="A283" s="540"/>
      <c r="B283" s="75" t="s">
        <v>582</v>
      </c>
      <c r="C283" s="62">
        <v>338.4</v>
      </c>
      <c r="D283" s="37"/>
      <c r="E283" s="532"/>
    </row>
    <row r="284" spans="1:5" ht="75">
      <c r="A284" s="540"/>
      <c r="B284" s="75" t="s">
        <v>583</v>
      </c>
      <c r="C284" s="62">
        <v>338.5</v>
      </c>
      <c r="D284" s="37"/>
      <c r="E284" s="532"/>
    </row>
    <row r="285" spans="1:5" ht="45">
      <c r="A285" s="540"/>
      <c r="B285" s="75" t="s">
        <v>584</v>
      </c>
      <c r="C285" s="62">
        <v>339</v>
      </c>
      <c r="D285" s="37"/>
      <c r="E285" s="532"/>
    </row>
    <row r="286" spans="1:5" ht="45">
      <c r="A286" s="540"/>
      <c r="B286" s="75" t="s">
        <v>585</v>
      </c>
      <c r="C286" s="62">
        <v>340</v>
      </c>
      <c r="D286" s="37"/>
      <c r="E286" s="532"/>
    </row>
    <row r="287" spans="1:5" s="558" customFormat="1" ht="60">
      <c r="A287" s="541"/>
      <c r="B287" s="75" t="s">
        <v>586</v>
      </c>
      <c r="C287" s="63">
        <v>341</v>
      </c>
      <c r="D287" s="56">
        <f>D288+D289+D290+D291</f>
        <v>0</v>
      </c>
      <c r="E287" s="535">
        <f>E288+E289+E290+E291</f>
        <v>0</v>
      </c>
    </row>
    <row r="288" spans="1:5" ht="45">
      <c r="A288" s="540"/>
      <c r="B288" s="75" t="s">
        <v>587</v>
      </c>
      <c r="C288" s="62">
        <v>341.1</v>
      </c>
      <c r="D288" s="37"/>
      <c r="E288" s="532"/>
    </row>
    <row r="289" spans="1:5" ht="60">
      <c r="A289" s="540"/>
      <c r="B289" s="75" t="s">
        <v>588</v>
      </c>
      <c r="C289" s="62">
        <v>341.2</v>
      </c>
      <c r="D289" s="37"/>
      <c r="E289" s="532"/>
    </row>
    <row r="290" spans="1:5" ht="31.5" customHeight="1">
      <c r="A290" s="540"/>
      <c r="B290" s="75" t="s">
        <v>589</v>
      </c>
      <c r="C290" s="62">
        <v>341.3</v>
      </c>
      <c r="D290" s="37"/>
      <c r="E290" s="532"/>
    </row>
    <row r="291" spans="1:5" ht="45">
      <c r="A291" s="540"/>
      <c r="B291" s="75" t="s">
        <v>590</v>
      </c>
      <c r="C291" s="62">
        <v>341.4</v>
      </c>
      <c r="D291" s="37"/>
      <c r="E291" s="532"/>
    </row>
    <row r="292" spans="1:5" s="558" customFormat="1" ht="60">
      <c r="A292" s="541"/>
      <c r="B292" s="77" t="s">
        <v>591</v>
      </c>
      <c r="C292" s="63">
        <v>342</v>
      </c>
      <c r="D292" s="56">
        <f>D293+D294+D295+D296</f>
        <v>0</v>
      </c>
      <c r="E292" s="535">
        <f>E293+E294+E295+E296</f>
        <v>0</v>
      </c>
    </row>
    <row r="293" spans="1:5" ht="45">
      <c r="A293" s="540"/>
      <c r="B293" s="75" t="s">
        <v>592</v>
      </c>
      <c r="C293" s="62">
        <v>342.1</v>
      </c>
      <c r="D293" s="37"/>
      <c r="E293" s="532"/>
    </row>
    <row r="294" spans="1:5" ht="60">
      <c r="A294" s="540"/>
      <c r="B294" s="75" t="s">
        <v>593</v>
      </c>
      <c r="C294" s="62">
        <v>342.2</v>
      </c>
      <c r="D294" s="37"/>
      <c r="E294" s="532"/>
    </row>
    <row r="295" spans="1:5" ht="45">
      <c r="A295" s="540"/>
      <c r="B295" s="75" t="s">
        <v>594</v>
      </c>
      <c r="C295" s="62">
        <v>342.3</v>
      </c>
      <c r="D295" s="37"/>
      <c r="E295" s="532"/>
    </row>
    <row r="296" spans="1:5" ht="45">
      <c r="A296" s="540"/>
      <c r="B296" s="75" t="s">
        <v>595</v>
      </c>
      <c r="C296" s="62">
        <v>342.4</v>
      </c>
      <c r="D296" s="37"/>
      <c r="E296" s="532"/>
    </row>
    <row r="297" spans="1:5" ht="45">
      <c r="A297" s="540"/>
      <c r="B297" s="75" t="s">
        <v>596</v>
      </c>
      <c r="C297" s="62">
        <v>343</v>
      </c>
      <c r="D297" s="37"/>
      <c r="E297" s="532"/>
    </row>
    <row r="298" spans="1:5" ht="35.25" customHeight="1">
      <c r="A298" s="540"/>
      <c r="B298" s="75" t="s">
        <v>597</v>
      </c>
      <c r="C298" s="62">
        <v>344</v>
      </c>
      <c r="D298" s="37"/>
      <c r="E298" s="532"/>
    </row>
    <row r="299" spans="1:5" ht="45">
      <c r="A299" s="540"/>
      <c r="B299" s="75" t="s">
        <v>598</v>
      </c>
      <c r="C299" s="62">
        <v>345</v>
      </c>
      <c r="D299" s="37"/>
      <c r="E299" s="532"/>
    </row>
    <row r="300" spans="1:5" ht="15">
      <c r="A300" s="531"/>
      <c r="B300" s="78" t="s">
        <v>599</v>
      </c>
      <c r="C300" s="59">
        <v>350</v>
      </c>
      <c r="D300" s="60" t="s">
        <v>14</v>
      </c>
      <c r="E300" s="539" t="s">
        <v>14</v>
      </c>
    </row>
    <row r="301" spans="1:5" ht="15">
      <c r="A301" s="528" t="s">
        <v>9</v>
      </c>
      <c r="B301" s="52" t="s">
        <v>323</v>
      </c>
      <c r="C301" s="59">
        <v>351</v>
      </c>
      <c r="D301" s="61" t="s">
        <v>14</v>
      </c>
      <c r="E301" s="539" t="s">
        <v>14</v>
      </c>
    </row>
    <row r="302" spans="1:5" ht="15">
      <c r="A302" s="528" t="s">
        <v>600</v>
      </c>
      <c r="B302" s="67" t="s">
        <v>601</v>
      </c>
      <c r="C302" s="59">
        <v>352</v>
      </c>
      <c r="D302" s="61" t="s">
        <v>14</v>
      </c>
      <c r="E302" s="539" t="s">
        <v>14</v>
      </c>
    </row>
    <row r="303" spans="1:5" s="558" customFormat="1" ht="43.5" customHeight="1">
      <c r="A303" s="541"/>
      <c r="B303" s="26" t="s">
        <v>602</v>
      </c>
      <c r="C303" s="63">
        <v>353</v>
      </c>
      <c r="D303" s="56">
        <f>D304+D305+D306</f>
        <v>0</v>
      </c>
      <c r="E303" s="535">
        <f>E304+E305+E306</f>
        <v>0</v>
      </c>
    </row>
    <row r="304" spans="1:5" ht="15">
      <c r="A304" s="540"/>
      <c r="B304" s="29" t="s">
        <v>603</v>
      </c>
      <c r="C304" s="62">
        <v>354</v>
      </c>
      <c r="D304" s="37"/>
      <c r="E304" s="532"/>
    </row>
    <row r="305" spans="1:5" ht="15">
      <c r="A305" s="540"/>
      <c r="B305" s="29" t="s">
        <v>604</v>
      </c>
      <c r="C305" s="62">
        <v>355</v>
      </c>
      <c r="D305" s="37"/>
      <c r="E305" s="532"/>
    </row>
    <row r="306" spans="1:5" s="558" customFormat="1" ht="15">
      <c r="A306" s="541"/>
      <c r="B306" s="26" t="s">
        <v>605</v>
      </c>
      <c r="C306" s="63">
        <v>356</v>
      </c>
      <c r="D306" s="56">
        <f>D307+D308+D309</f>
        <v>0</v>
      </c>
      <c r="E306" s="535">
        <f>E307+E308+E309</f>
        <v>0</v>
      </c>
    </row>
    <row r="307" spans="1:5" ht="30">
      <c r="A307" s="540"/>
      <c r="B307" s="29" t="s">
        <v>427</v>
      </c>
      <c r="C307" s="62">
        <v>357</v>
      </c>
      <c r="D307" s="37"/>
      <c r="E307" s="532"/>
    </row>
    <row r="308" spans="1:5" ht="30">
      <c r="A308" s="540"/>
      <c r="B308" s="29" t="s">
        <v>428</v>
      </c>
      <c r="C308" s="62">
        <v>358</v>
      </c>
      <c r="D308" s="37"/>
      <c r="E308" s="532"/>
    </row>
    <row r="309" spans="1:5" ht="15">
      <c r="A309" s="540"/>
      <c r="B309" s="29" t="s">
        <v>429</v>
      </c>
      <c r="C309" s="62">
        <v>359</v>
      </c>
      <c r="D309" s="37"/>
      <c r="E309" s="532"/>
    </row>
    <row r="310" spans="1:5" ht="15">
      <c r="A310" s="540"/>
      <c r="B310" s="29" t="s">
        <v>606</v>
      </c>
      <c r="C310" s="62">
        <v>360</v>
      </c>
      <c r="D310" s="37"/>
      <c r="E310" s="532"/>
    </row>
    <row r="311" spans="1:5" ht="15">
      <c r="A311" s="528" t="s">
        <v>72</v>
      </c>
      <c r="B311" s="29" t="s">
        <v>607</v>
      </c>
      <c r="C311" s="59">
        <v>370</v>
      </c>
      <c r="D311" s="61" t="s">
        <v>14</v>
      </c>
      <c r="E311" s="539" t="s">
        <v>14</v>
      </c>
    </row>
    <row r="312" spans="1:5" ht="30">
      <c r="A312" s="528" t="s">
        <v>608</v>
      </c>
      <c r="B312" s="29" t="s">
        <v>609</v>
      </c>
      <c r="C312" s="59">
        <v>371</v>
      </c>
      <c r="D312" s="60" t="s">
        <v>610</v>
      </c>
      <c r="E312" s="539" t="s">
        <v>14</v>
      </c>
    </row>
    <row r="313" spans="1:5" s="558" customFormat="1" ht="60">
      <c r="A313" s="534"/>
      <c r="B313" s="26" t="s">
        <v>611</v>
      </c>
      <c r="C313" s="63">
        <v>372</v>
      </c>
      <c r="D313" s="56">
        <f>D314+D315+D316+D318</f>
        <v>0</v>
      </c>
      <c r="E313" s="535">
        <f>E314+E315+E316+E318</f>
        <v>0</v>
      </c>
    </row>
    <row r="314" spans="1:5" ht="15">
      <c r="A314" s="531"/>
      <c r="B314" s="29" t="s">
        <v>612</v>
      </c>
      <c r="C314" s="33">
        <v>373</v>
      </c>
      <c r="D314" s="37"/>
      <c r="E314" s="532"/>
    </row>
    <row r="315" spans="1:5" ht="30">
      <c r="A315" s="531"/>
      <c r="B315" s="29" t="s">
        <v>613</v>
      </c>
      <c r="C315" s="33">
        <v>374</v>
      </c>
      <c r="D315" s="37"/>
      <c r="E315" s="532"/>
    </row>
    <row r="316" spans="1:5" ht="45">
      <c r="A316" s="531"/>
      <c r="B316" s="29" t="s">
        <v>405</v>
      </c>
      <c r="C316" s="33">
        <v>375</v>
      </c>
      <c r="D316" s="37"/>
      <c r="E316" s="532"/>
    </row>
    <row r="317" spans="1:5" ht="15">
      <c r="A317" s="531"/>
      <c r="B317" s="29" t="s">
        <v>614</v>
      </c>
      <c r="C317" s="33" t="s">
        <v>615</v>
      </c>
      <c r="D317" s="37"/>
      <c r="E317" s="532"/>
    </row>
    <row r="318" spans="1:5" ht="45">
      <c r="A318" s="531"/>
      <c r="B318" s="29" t="s">
        <v>406</v>
      </c>
      <c r="C318" s="33">
        <v>376</v>
      </c>
      <c r="D318" s="37"/>
      <c r="E318" s="532"/>
    </row>
    <row r="319" spans="1:5" ht="15">
      <c r="A319" s="528" t="s">
        <v>407</v>
      </c>
      <c r="B319" s="29" t="s">
        <v>616</v>
      </c>
      <c r="C319" s="33">
        <v>377</v>
      </c>
      <c r="D319" s="37"/>
      <c r="E319" s="532"/>
    </row>
    <row r="320" spans="1:5" ht="45">
      <c r="A320" s="528"/>
      <c r="B320" s="29" t="s">
        <v>617</v>
      </c>
      <c r="C320" s="33">
        <v>378</v>
      </c>
      <c r="D320" s="37"/>
      <c r="E320" s="532"/>
    </row>
    <row r="321" spans="1:5" s="558" customFormat="1" ht="15">
      <c r="A321" s="542"/>
      <c r="B321" s="26" t="s">
        <v>618</v>
      </c>
      <c r="C321" s="31">
        <v>379</v>
      </c>
      <c r="D321" s="56">
        <f>D319+D320</f>
        <v>0</v>
      </c>
      <c r="E321" s="535">
        <f>E319+E320</f>
        <v>0</v>
      </c>
    </row>
    <row r="322" spans="1:5" ht="30">
      <c r="A322" s="528" t="s">
        <v>619</v>
      </c>
      <c r="B322" s="29" t="s">
        <v>620</v>
      </c>
      <c r="C322" s="48">
        <v>385</v>
      </c>
      <c r="D322" s="60" t="s">
        <v>621</v>
      </c>
      <c r="E322" s="539" t="s">
        <v>14</v>
      </c>
    </row>
    <row r="323" spans="1:5" s="558" customFormat="1" ht="45">
      <c r="A323" s="534"/>
      <c r="B323" s="26" t="s">
        <v>622</v>
      </c>
      <c r="C323" s="31">
        <v>386</v>
      </c>
      <c r="D323" s="56">
        <f>D324+D325+D326+D328</f>
        <v>0</v>
      </c>
      <c r="E323" s="535">
        <f>E324+E325+E326+E328</f>
        <v>0</v>
      </c>
    </row>
    <row r="324" spans="1:5" ht="15">
      <c r="A324" s="531"/>
      <c r="B324" s="29" t="s">
        <v>623</v>
      </c>
      <c r="C324" s="33">
        <v>387</v>
      </c>
      <c r="D324" s="37"/>
      <c r="E324" s="532"/>
    </row>
    <row r="325" spans="1:5" ht="30">
      <c r="A325" s="531"/>
      <c r="B325" s="29" t="s">
        <v>624</v>
      </c>
      <c r="C325" s="33">
        <v>388</v>
      </c>
      <c r="D325" s="37"/>
      <c r="E325" s="532"/>
    </row>
    <row r="326" spans="1:5" ht="45">
      <c r="A326" s="531"/>
      <c r="B326" s="29" t="s">
        <v>405</v>
      </c>
      <c r="C326" s="33">
        <v>389</v>
      </c>
      <c r="D326" s="37"/>
      <c r="E326" s="532"/>
    </row>
    <row r="327" spans="1:5" ht="15">
      <c r="A327" s="531"/>
      <c r="B327" s="29" t="s">
        <v>614</v>
      </c>
      <c r="C327" s="30" t="s">
        <v>625</v>
      </c>
      <c r="D327" s="37"/>
      <c r="E327" s="532"/>
    </row>
    <row r="328" spans="1:5" ht="45">
      <c r="A328" s="531"/>
      <c r="B328" s="29" t="s">
        <v>406</v>
      </c>
      <c r="C328" s="33">
        <v>390</v>
      </c>
      <c r="D328" s="37"/>
      <c r="E328" s="532"/>
    </row>
    <row r="329" spans="1:5" s="558" customFormat="1" ht="15">
      <c r="A329" s="542" t="s">
        <v>407</v>
      </c>
      <c r="B329" s="26" t="s">
        <v>626</v>
      </c>
      <c r="C329" s="31">
        <v>391</v>
      </c>
      <c r="D329" s="56">
        <f>D323</f>
        <v>0</v>
      </c>
      <c r="E329" s="535">
        <f>E323</f>
        <v>0</v>
      </c>
    </row>
    <row r="330" spans="1:5" ht="30">
      <c r="A330" s="528"/>
      <c r="B330" s="29" t="s">
        <v>627</v>
      </c>
      <c r="C330" s="33">
        <v>392</v>
      </c>
      <c r="D330" s="37"/>
      <c r="E330" s="532"/>
    </row>
    <row r="331" spans="1:5" ht="18" customHeight="1">
      <c r="A331" s="528"/>
      <c r="B331" s="29" t="s">
        <v>628</v>
      </c>
      <c r="C331" s="33">
        <v>393</v>
      </c>
      <c r="D331" s="37">
        <f>D329+D330</f>
        <v>0</v>
      </c>
      <c r="E331" s="532">
        <f>E329+E330</f>
        <v>0</v>
      </c>
    </row>
    <row r="332" spans="1:5" ht="15">
      <c r="A332" s="528" t="s">
        <v>90</v>
      </c>
      <c r="B332" s="29" t="s">
        <v>629</v>
      </c>
      <c r="C332" s="48">
        <v>400</v>
      </c>
      <c r="D332" s="61" t="s">
        <v>14</v>
      </c>
      <c r="E332" s="539" t="s">
        <v>14</v>
      </c>
    </row>
    <row r="333" spans="1:5" ht="15">
      <c r="A333" s="528" t="s">
        <v>630</v>
      </c>
      <c r="B333" s="29" t="s">
        <v>631</v>
      </c>
      <c r="C333" s="48">
        <v>401</v>
      </c>
      <c r="D333" s="61" t="s">
        <v>14</v>
      </c>
      <c r="E333" s="539" t="s">
        <v>14</v>
      </c>
    </row>
    <row r="334" spans="1:5" s="558" customFormat="1" ht="60.75" customHeight="1">
      <c r="A334" s="534"/>
      <c r="B334" s="26" t="s">
        <v>632</v>
      </c>
      <c r="C334" s="31">
        <v>402</v>
      </c>
      <c r="D334" s="56">
        <f>D335+D336+D337</f>
        <v>0</v>
      </c>
      <c r="E334" s="535">
        <f>E335+E336+E337</f>
        <v>0</v>
      </c>
    </row>
    <row r="335" spans="1:5" ht="30">
      <c r="A335" s="531"/>
      <c r="B335" s="29" t="s">
        <v>633</v>
      </c>
      <c r="C335" s="33">
        <v>403</v>
      </c>
      <c r="D335" s="37"/>
      <c r="E335" s="532"/>
    </row>
    <row r="336" spans="1:5" ht="45">
      <c r="A336" s="531"/>
      <c r="B336" s="29" t="s">
        <v>405</v>
      </c>
      <c r="C336" s="33">
        <v>404</v>
      </c>
      <c r="D336" s="37"/>
      <c r="E336" s="532"/>
    </row>
    <row r="337" spans="1:5" ht="45">
      <c r="A337" s="531"/>
      <c r="B337" s="29" t="s">
        <v>406</v>
      </c>
      <c r="C337" s="33">
        <v>405</v>
      </c>
      <c r="D337" s="37"/>
      <c r="E337" s="532"/>
    </row>
    <row r="338" spans="1:5" ht="45">
      <c r="A338" s="531"/>
      <c r="B338" s="29" t="s">
        <v>634</v>
      </c>
      <c r="C338" s="33">
        <v>406</v>
      </c>
      <c r="D338" s="37"/>
      <c r="E338" s="532"/>
    </row>
    <row r="339" spans="1:5" ht="45">
      <c r="A339" s="531"/>
      <c r="B339" s="29" t="s">
        <v>635</v>
      </c>
      <c r="C339" s="33">
        <v>407</v>
      </c>
      <c r="D339" s="37"/>
      <c r="E339" s="532"/>
    </row>
    <row r="340" spans="1:5" ht="60">
      <c r="A340" s="531"/>
      <c r="B340" s="29" t="s">
        <v>636</v>
      </c>
      <c r="C340" s="33">
        <v>408</v>
      </c>
      <c r="D340" s="37"/>
      <c r="E340" s="532"/>
    </row>
    <row r="341" spans="1:5" s="558" customFormat="1" ht="15">
      <c r="A341" s="534"/>
      <c r="B341" s="26" t="s">
        <v>637</v>
      </c>
      <c r="C341" s="31">
        <v>409</v>
      </c>
      <c r="D341" s="56">
        <f>D334+D338+D339+D340</f>
        <v>0</v>
      </c>
      <c r="E341" s="535">
        <f>E334+E338+E339+E340</f>
        <v>0</v>
      </c>
    </row>
    <row r="342" spans="1:5" s="558" customFormat="1" ht="60">
      <c r="A342" s="534"/>
      <c r="B342" s="26" t="s">
        <v>638</v>
      </c>
      <c r="C342" s="31">
        <v>410</v>
      </c>
      <c r="D342" s="56">
        <f>D343+D344+D345</f>
        <v>0</v>
      </c>
      <c r="E342" s="535">
        <f>E343+E344+E345</f>
        <v>0</v>
      </c>
    </row>
    <row r="343" spans="1:5" ht="30">
      <c r="A343" s="531"/>
      <c r="B343" s="29" t="s">
        <v>639</v>
      </c>
      <c r="C343" s="33">
        <v>411</v>
      </c>
      <c r="D343" s="37"/>
      <c r="E343" s="532"/>
    </row>
    <row r="344" spans="1:5" ht="45">
      <c r="A344" s="531"/>
      <c r="B344" s="29" t="s">
        <v>405</v>
      </c>
      <c r="C344" s="33">
        <v>412</v>
      </c>
      <c r="D344" s="37"/>
      <c r="E344" s="532"/>
    </row>
    <row r="345" spans="1:5" ht="45">
      <c r="A345" s="531"/>
      <c r="B345" s="29" t="s">
        <v>406</v>
      </c>
      <c r="C345" s="33">
        <v>413</v>
      </c>
      <c r="D345" s="37"/>
      <c r="E345" s="532"/>
    </row>
    <row r="346" spans="1:5" ht="30">
      <c r="A346" s="531"/>
      <c r="B346" s="29" t="s">
        <v>640</v>
      </c>
      <c r="C346" s="33">
        <v>414</v>
      </c>
      <c r="D346" s="37"/>
      <c r="E346" s="532"/>
    </row>
    <row r="347" spans="1:5" ht="31.5" customHeight="1">
      <c r="A347" s="531"/>
      <c r="B347" s="29" t="s">
        <v>641</v>
      </c>
      <c r="C347" s="33">
        <v>415</v>
      </c>
      <c r="D347" s="37"/>
      <c r="E347" s="532"/>
    </row>
    <row r="348" spans="1:5" s="558" customFormat="1" ht="15">
      <c r="A348" s="534"/>
      <c r="B348" s="26" t="s">
        <v>642</v>
      </c>
      <c r="C348" s="31">
        <v>416</v>
      </c>
      <c r="D348" s="56">
        <f>D342+D346+D347</f>
        <v>0</v>
      </c>
      <c r="E348" s="535">
        <f>E342+E346+E347</f>
        <v>0</v>
      </c>
    </row>
    <row r="349" spans="1:5" s="558" customFormat="1" ht="15">
      <c r="A349" s="534"/>
      <c r="B349" s="26" t="s">
        <v>643</v>
      </c>
      <c r="C349" s="31">
        <v>417</v>
      </c>
      <c r="D349" s="56">
        <f>D341+D348</f>
        <v>0</v>
      </c>
      <c r="E349" s="535">
        <f>E341+E348</f>
        <v>0</v>
      </c>
    </row>
    <row r="350" spans="1:5" ht="15">
      <c r="A350" s="531"/>
      <c r="B350" s="29" t="s">
        <v>644</v>
      </c>
      <c r="C350" s="33">
        <v>418</v>
      </c>
      <c r="D350" s="37"/>
      <c r="E350" s="532"/>
    </row>
    <row r="351" spans="1:5" ht="15">
      <c r="A351" s="531"/>
      <c r="B351" s="29" t="s">
        <v>645</v>
      </c>
      <c r="C351" s="33">
        <v>419</v>
      </c>
      <c r="D351" s="37"/>
      <c r="E351" s="532"/>
    </row>
    <row r="352" spans="1:5" s="558" customFormat="1" ht="15">
      <c r="A352" s="534"/>
      <c r="B352" s="26" t="s">
        <v>646</v>
      </c>
      <c r="C352" s="31">
        <v>420</v>
      </c>
      <c r="D352" s="56">
        <f>D350+D351</f>
        <v>0</v>
      </c>
      <c r="E352" s="535">
        <f>E350+E351</f>
        <v>0</v>
      </c>
    </row>
    <row r="353" spans="1:5" s="558" customFormat="1" ht="45">
      <c r="A353" s="534"/>
      <c r="B353" s="29" t="s">
        <v>647</v>
      </c>
      <c r="C353" s="30">
        <v>421</v>
      </c>
      <c r="D353" s="56"/>
      <c r="E353" s="535"/>
    </row>
    <row r="354" spans="1:5" s="561" customFormat="1" ht="60">
      <c r="A354" s="534"/>
      <c r="B354" s="26" t="s">
        <v>648</v>
      </c>
      <c r="C354" s="31">
        <v>422</v>
      </c>
      <c r="D354" s="32">
        <f>D355+D356+D357+D358</f>
        <v>0</v>
      </c>
      <c r="E354" s="548">
        <f>E355+E356+E357+E358</f>
        <v>0</v>
      </c>
    </row>
    <row r="355" spans="1:5" s="24" customFormat="1" ht="45">
      <c r="A355" s="531"/>
      <c r="B355" s="29" t="s">
        <v>649</v>
      </c>
      <c r="C355" s="33">
        <v>423</v>
      </c>
      <c r="D355" s="34"/>
      <c r="E355" s="549"/>
    </row>
    <row r="356" spans="1:5" s="24" customFormat="1" ht="45">
      <c r="A356" s="531"/>
      <c r="B356" s="29" t="s">
        <v>650</v>
      </c>
      <c r="C356" s="33">
        <v>424</v>
      </c>
      <c r="D356" s="34"/>
      <c r="E356" s="549"/>
    </row>
    <row r="357" spans="1:5" s="24" customFormat="1" ht="45">
      <c r="A357" s="531"/>
      <c r="B357" s="29" t="s">
        <v>406</v>
      </c>
      <c r="C357" s="33">
        <v>425</v>
      </c>
      <c r="D357" s="34"/>
      <c r="E357" s="549"/>
    </row>
    <row r="358" spans="1:5" s="24" customFormat="1" ht="30">
      <c r="A358" s="531"/>
      <c r="B358" s="29" t="s">
        <v>651</v>
      </c>
      <c r="C358" s="33">
        <v>426</v>
      </c>
      <c r="D358" s="34"/>
      <c r="E358" s="549"/>
    </row>
    <row r="359" spans="1:5" s="561" customFormat="1" ht="60">
      <c r="A359" s="534"/>
      <c r="B359" s="29" t="s">
        <v>652</v>
      </c>
      <c r="C359" s="31">
        <v>427</v>
      </c>
      <c r="D359" s="32">
        <f>D360+D361</f>
        <v>0</v>
      </c>
      <c r="E359" s="548">
        <f>E360+E361</f>
        <v>0</v>
      </c>
    </row>
    <row r="360" spans="1:5" s="24" customFormat="1" ht="33" customHeight="1">
      <c r="A360" s="531"/>
      <c r="B360" s="29" t="s">
        <v>649</v>
      </c>
      <c r="C360" s="33">
        <v>428</v>
      </c>
      <c r="D360" s="34"/>
      <c r="E360" s="549"/>
    </row>
    <row r="361" spans="1:5" s="561" customFormat="1" ht="45">
      <c r="A361" s="534"/>
      <c r="B361" s="29" t="s">
        <v>653</v>
      </c>
      <c r="C361" s="31">
        <v>429</v>
      </c>
      <c r="D361" s="32">
        <f>D362+D363</f>
        <v>0</v>
      </c>
      <c r="E361" s="548">
        <f>E362+E363</f>
        <v>0</v>
      </c>
    </row>
    <row r="362" spans="1:5" s="24" customFormat="1" ht="45">
      <c r="A362" s="531"/>
      <c r="B362" s="29" t="s">
        <v>406</v>
      </c>
      <c r="C362" s="33">
        <v>429.1</v>
      </c>
      <c r="D362" s="34"/>
      <c r="E362" s="549"/>
    </row>
    <row r="363" spans="1:5" s="24" customFormat="1" ht="30">
      <c r="A363" s="531"/>
      <c r="B363" s="29" t="s">
        <v>654</v>
      </c>
      <c r="C363" s="33">
        <v>429.2</v>
      </c>
      <c r="D363" s="34"/>
      <c r="E363" s="549"/>
    </row>
    <row r="364" spans="1:5" ht="15">
      <c r="A364" s="528" t="s">
        <v>655</v>
      </c>
      <c r="B364" s="29" t="s">
        <v>656</v>
      </c>
      <c r="C364" s="48">
        <v>430</v>
      </c>
      <c r="D364" s="61" t="s">
        <v>14</v>
      </c>
      <c r="E364" s="539" t="s">
        <v>14</v>
      </c>
    </row>
    <row r="365" spans="1:5" s="558" customFormat="1" ht="45">
      <c r="A365" s="534"/>
      <c r="B365" s="26" t="s">
        <v>657</v>
      </c>
      <c r="C365" s="31">
        <v>431</v>
      </c>
      <c r="D365" s="56">
        <f>D366+D367+D368</f>
        <v>0</v>
      </c>
      <c r="E365" s="535">
        <f>E366+E367+E368</f>
        <v>0</v>
      </c>
    </row>
    <row r="366" spans="1:5" ht="30">
      <c r="A366" s="531"/>
      <c r="B366" s="29" t="s">
        <v>658</v>
      </c>
      <c r="C366" s="33">
        <v>432</v>
      </c>
      <c r="D366" s="37"/>
      <c r="E366" s="532"/>
    </row>
    <row r="367" spans="1:5" ht="45">
      <c r="A367" s="531"/>
      <c r="B367" s="29" t="s">
        <v>405</v>
      </c>
      <c r="C367" s="33">
        <v>433</v>
      </c>
      <c r="D367" s="37"/>
      <c r="E367" s="532"/>
    </row>
    <row r="368" spans="1:5" ht="45">
      <c r="A368" s="531"/>
      <c r="B368" s="29" t="s">
        <v>406</v>
      </c>
      <c r="C368" s="33">
        <v>434</v>
      </c>
      <c r="D368" s="37"/>
      <c r="E368" s="532"/>
    </row>
    <row r="369" spans="1:5" ht="45">
      <c r="A369" s="531"/>
      <c r="B369" s="29" t="s">
        <v>659</v>
      </c>
      <c r="C369" s="33">
        <v>435</v>
      </c>
      <c r="D369" s="37"/>
      <c r="E369" s="532"/>
    </row>
    <row r="370" spans="1:5" ht="30">
      <c r="A370" s="531"/>
      <c r="B370" s="29" t="s">
        <v>660</v>
      </c>
      <c r="C370" s="33">
        <v>436</v>
      </c>
      <c r="D370" s="37"/>
      <c r="E370" s="532"/>
    </row>
    <row r="371" spans="1:5" s="558" customFormat="1" ht="15">
      <c r="A371" s="534"/>
      <c r="B371" s="26" t="s">
        <v>661</v>
      </c>
      <c r="C371" s="31">
        <v>437</v>
      </c>
      <c r="D371" s="56">
        <f>D365+D369+D370</f>
        <v>0</v>
      </c>
      <c r="E371" s="535">
        <f>E365+E369+E370</f>
        <v>0</v>
      </c>
    </row>
    <row r="372" spans="1:5" s="558" customFormat="1" ht="60">
      <c r="A372" s="534"/>
      <c r="B372" s="26" t="s">
        <v>662</v>
      </c>
      <c r="C372" s="31">
        <v>438</v>
      </c>
      <c r="D372" s="56">
        <f>D373+D374+D375</f>
        <v>0</v>
      </c>
      <c r="E372" s="535">
        <f>E373+E374+E375</f>
        <v>0</v>
      </c>
    </row>
    <row r="373" spans="1:5" ht="15">
      <c r="A373" s="531"/>
      <c r="B373" s="29" t="s">
        <v>663</v>
      </c>
      <c r="C373" s="33">
        <v>439</v>
      </c>
      <c r="D373" s="37"/>
      <c r="E373" s="532"/>
    </row>
    <row r="374" spans="1:5" ht="45">
      <c r="A374" s="531"/>
      <c r="B374" s="29" t="s">
        <v>405</v>
      </c>
      <c r="C374" s="33">
        <v>440</v>
      </c>
      <c r="D374" s="37"/>
      <c r="E374" s="532"/>
    </row>
    <row r="375" spans="1:5" ht="45">
      <c r="A375" s="531"/>
      <c r="B375" s="29" t="s">
        <v>406</v>
      </c>
      <c r="C375" s="33">
        <v>441</v>
      </c>
      <c r="D375" s="37"/>
      <c r="E375" s="532"/>
    </row>
    <row r="376" spans="1:5" ht="30">
      <c r="A376" s="531"/>
      <c r="B376" s="29" t="s">
        <v>664</v>
      </c>
      <c r="C376" s="33">
        <v>442</v>
      </c>
      <c r="D376" s="37"/>
      <c r="E376" s="532"/>
    </row>
    <row r="377" spans="1:5" ht="30">
      <c r="A377" s="531"/>
      <c r="B377" s="29" t="s">
        <v>665</v>
      </c>
      <c r="C377" s="33">
        <v>443</v>
      </c>
      <c r="D377" s="37"/>
      <c r="E377" s="532"/>
    </row>
    <row r="378" spans="1:5" s="558" customFormat="1" ht="15">
      <c r="A378" s="534"/>
      <c r="B378" s="26" t="s">
        <v>666</v>
      </c>
      <c r="C378" s="31">
        <v>444</v>
      </c>
      <c r="D378" s="56">
        <f>D372+D376+D377</f>
        <v>0</v>
      </c>
      <c r="E378" s="535">
        <f>E372+E376+E377</f>
        <v>0</v>
      </c>
    </row>
    <row r="379" spans="1:5" s="558" customFormat="1" ht="15">
      <c r="A379" s="534"/>
      <c r="B379" s="26" t="s">
        <v>667</v>
      </c>
      <c r="C379" s="31">
        <v>445</v>
      </c>
      <c r="D379" s="56">
        <f>D371+D378</f>
        <v>0</v>
      </c>
      <c r="E379" s="535">
        <f>E371+E378</f>
        <v>0</v>
      </c>
    </row>
    <row r="380" spans="1:5" s="561" customFormat="1" ht="60">
      <c r="A380" s="534"/>
      <c r="B380" s="26" t="s">
        <v>668</v>
      </c>
      <c r="C380" s="31">
        <v>447</v>
      </c>
      <c r="D380" s="32">
        <f>D381+D382+D383+D384</f>
        <v>0</v>
      </c>
      <c r="E380" s="548">
        <f>E381+E382+E383+E384</f>
        <v>0</v>
      </c>
    </row>
    <row r="381" spans="1:5" s="24" customFormat="1" ht="45">
      <c r="A381" s="531"/>
      <c r="B381" s="29" t="s">
        <v>669</v>
      </c>
      <c r="C381" s="33">
        <v>448</v>
      </c>
      <c r="D381" s="34"/>
      <c r="E381" s="549"/>
    </row>
    <row r="382" spans="1:5" s="24" customFormat="1" ht="33" customHeight="1">
      <c r="A382" s="531"/>
      <c r="B382" s="29" t="s">
        <v>670</v>
      </c>
      <c r="C382" s="33">
        <v>449</v>
      </c>
      <c r="D382" s="34"/>
      <c r="E382" s="549"/>
    </row>
    <row r="383" spans="1:5" s="24" customFormat="1" ht="45">
      <c r="A383" s="531"/>
      <c r="B383" s="29" t="s">
        <v>406</v>
      </c>
      <c r="C383" s="33">
        <v>450</v>
      </c>
      <c r="D383" s="34"/>
      <c r="E383" s="549"/>
    </row>
    <row r="384" spans="1:5" s="24" customFormat="1" ht="30">
      <c r="A384" s="531"/>
      <c r="B384" s="29" t="s">
        <v>651</v>
      </c>
      <c r="C384" s="33">
        <v>451</v>
      </c>
      <c r="D384" s="34"/>
      <c r="E384" s="549"/>
    </row>
    <row r="385" spans="1:5" s="561" customFormat="1" ht="63" customHeight="1">
      <c r="A385" s="534"/>
      <c r="B385" s="26" t="s">
        <v>671</v>
      </c>
      <c r="C385" s="31">
        <v>452</v>
      </c>
      <c r="D385" s="32">
        <f>D386+D386+D387</f>
        <v>0</v>
      </c>
      <c r="E385" s="548">
        <f>E386+E386+E387</f>
        <v>0</v>
      </c>
    </row>
    <row r="386" spans="1:5" s="24" customFormat="1" ht="33.75" customHeight="1">
      <c r="A386" s="531"/>
      <c r="B386" s="29" t="s">
        <v>672</v>
      </c>
      <c r="C386" s="33">
        <v>453</v>
      </c>
      <c r="D386" s="34"/>
      <c r="E386" s="549"/>
    </row>
    <row r="387" spans="1:5" s="561" customFormat="1" ht="45">
      <c r="A387" s="534"/>
      <c r="B387" s="26" t="s">
        <v>673</v>
      </c>
      <c r="C387" s="31">
        <v>454</v>
      </c>
      <c r="D387" s="32">
        <f>D388+D389</f>
        <v>0</v>
      </c>
      <c r="E387" s="548">
        <f>E388+E389</f>
        <v>0</v>
      </c>
    </row>
    <row r="388" spans="1:5" s="24" customFormat="1" ht="45">
      <c r="A388" s="531"/>
      <c r="B388" s="29" t="s">
        <v>406</v>
      </c>
      <c r="C388" s="33">
        <v>454.1</v>
      </c>
      <c r="D388" s="34"/>
      <c r="E388" s="549"/>
    </row>
    <row r="389" spans="1:5" s="24" customFormat="1" ht="30">
      <c r="A389" s="531"/>
      <c r="B389" s="29" t="s">
        <v>674</v>
      </c>
      <c r="C389" s="33">
        <v>454.2</v>
      </c>
      <c r="D389" s="34"/>
      <c r="E389" s="549"/>
    </row>
    <row r="390" spans="1:6" ht="15">
      <c r="A390" s="528" t="s">
        <v>515</v>
      </c>
      <c r="B390" s="29" t="s">
        <v>675</v>
      </c>
      <c r="C390" s="48">
        <v>455</v>
      </c>
      <c r="D390" s="61" t="s">
        <v>14</v>
      </c>
      <c r="E390" s="539" t="s">
        <v>14</v>
      </c>
      <c r="F390" s="562"/>
    </row>
    <row r="391" spans="1:6" ht="15">
      <c r="A391" s="528" t="s">
        <v>517</v>
      </c>
      <c r="B391" s="29" t="s">
        <v>676</v>
      </c>
      <c r="C391" s="48">
        <v>456</v>
      </c>
      <c r="D391" s="61" t="s">
        <v>14</v>
      </c>
      <c r="E391" s="539" t="s">
        <v>14</v>
      </c>
      <c r="F391" s="562"/>
    </row>
    <row r="392" spans="1:5" s="558" customFormat="1" ht="45">
      <c r="A392" s="534">
        <v>1</v>
      </c>
      <c r="B392" s="26" t="s">
        <v>677</v>
      </c>
      <c r="C392" s="31">
        <v>457</v>
      </c>
      <c r="D392" s="56">
        <f>D393+D394+D398+D399</f>
        <v>0</v>
      </c>
      <c r="E392" s="535">
        <f>E393+E394+E398+E399</f>
        <v>0</v>
      </c>
    </row>
    <row r="393" spans="1:5" ht="15">
      <c r="A393" s="531"/>
      <c r="B393" s="29" t="s">
        <v>678</v>
      </c>
      <c r="C393" s="33">
        <v>458</v>
      </c>
      <c r="D393" s="37"/>
      <c r="E393" s="532"/>
    </row>
    <row r="394" spans="1:5" s="558" customFormat="1" ht="15">
      <c r="A394" s="534"/>
      <c r="B394" s="26" t="s">
        <v>679</v>
      </c>
      <c r="C394" s="31">
        <v>459</v>
      </c>
      <c r="D394" s="56">
        <f>D395+D396+D397</f>
        <v>0</v>
      </c>
      <c r="E394" s="535">
        <f>E395+E396+E397</f>
        <v>0</v>
      </c>
    </row>
    <row r="395" spans="1:5" ht="30">
      <c r="A395" s="531"/>
      <c r="B395" s="29" t="s">
        <v>427</v>
      </c>
      <c r="C395" s="33">
        <v>460</v>
      </c>
      <c r="D395" s="37"/>
      <c r="E395" s="532"/>
    </row>
    <row r="396" spans="1:5" ht="30">
      <c r="A396" s="531"/>
      <c r="B396" s="29" t="s">
        <v>428</v>
      </c>
      <c r="C396" s="33">
        <v>461</v>
      </c>
      <c r="D396" s="37"/>
      <c r="E396" s="532"/>
    </row>
    <row r="397" spans="1:5" ht="15">
      <c r="A397" s="531"/>
      <c r="B397" s="29" t="s">
        <v>429</v>
      </c>
      <c r="C397" s="33">
        <v>462</v>
      </c>
      <c r="D397" s="37"/>
      <c r="E397" s="532"/>
    </row>
    <row r="398" spans="1:5" ht="45">
      <c r="A398" s="531"/>
      <c r="B398" s="29" t="s">
        <v>405</v>
      </c>
      <c r="C398" s="33">
        <v>463</v>
      </c>
      <c r="D398" s="37"/>
      <c r="E398" s="532"/>
    </row>
    <row r="399" spans="1:5" ht="45">
      <c r="A399" s="531"/>
      <c r="B399" s="29" t="s">
        <v>406</v>
      </c>
      <c r="C399" s="33">
        <v>464</v>
      </c>
      <c r="D399" s="37"/>
      <c r="E399" s="532"/>
    </row>
    <row r="400" spans="1:5" s="558" customFormat="1" ht="48" customHeight="1">
      <c r="A400" s="534">
        <v>2</v>
      </c>
      <c r="B400" s="26" t="s">
        <v>680</v>
      </c>
      <c r="C400" s="31">
        <v>465</v>
      </c>
      <c r="D400" s="56">
        <f>D401+D402+D406+D407</f>
        <v>94390</v>
      </c>
      <c r="E400" s="535">
        <f>E401+E402+E406+E407</f>
        <v>0</v>
      </c>
    </row>
    <row r="401" spans="1:5" ht="15">
      <c r="A401" s="531"/>
      <c r="B401" s="79" t="s">
        <v>681</v>
      </c>
      <c r="C401" s="33">
        <v>466</v>
      </c>
      <c r="D401" s="37"/>
      <c r="E401" s="532"/>
    </row>
    <row r="402" spans="1:5" s="558" customFormat="1" ht="15">
      <c r="A402" s="534"/>
      <c r="B402" s="80" t="s">
        <v>682</v>
      </c>
      <c r="C402" s="31">
        <v>467</v>
      </c>
      <c r="D402" s="56">
        <f>D403+D404+D405</f>
        <v>94390</v>
      </c>
      <c r="E402" s="535">
        <f>E403+E404+E405</f>
        <v>0</v>
      </c>
    </row>
    <row r="403" spans="1:5" ht="30">
      <c r="A403" s="531"/>
      <c r="B403" s="79" t="s">
        <v>427</v>
      </c>
      <c r="C403" s="33">
        <v>467.1</v>
      </c>
      <c r="D403" s="37"/>
      <c r="E403" s="532"/>
    </row>
    <row r="404" spans="1:5" ht="30">
      <c r="A404" s="531"/>
      <c r="B404" s="79" t="s">
        <v>464</v>
      </c>
      <c r="C404" s="33">
        <v>467.2</v>
      </c>
      <c r="D404" s="37"/>
      <c r="E404" s="532"/>
    </row>
    <row r="405" spans="1:5" ht="15">
      <c r="A405" s="531"/>
      <c r="B405" s="79" t="s">
        <v>429</v>
      </c>
      <c r="C405" s="33">
        <v>467.3</v>
      </c>
      <c r="D405" s="37">
        <v>94390</v>
      </c>
      <c r="E405" s="532">
        <v>0</v>
      </c>
    </row>
    <row r="406" spans="1:5" ht="45">
      <c r="A406" s="531"/>
      <c r="B406" s="79" t="s">
        <v>405</v>
      </c>
      <c r="C406" s="33">
        <v>468.1</v>
      </c>
      <c r="D406" s="37"/>
      <c r="E406" s="532"/>
    </row>
    <row r="407" spans="1:5" ht="45">
      <c r="A407" s="531"/>
      <c r="B407" s="79" t="s">
        <v>406</v>
      </c>
      <c r="C407" s="33">
        <v>468.2</v>
      </c>
      <c r="D407" s="37"/>
      <c r="E407" s="532"/>
    </row>
    <row r="408" spans="1:5" ht="30">
      <c r="A408" s="531"/>
      <c r="B408" s="79" t="s">
        <v>683</v>
      </c>
      <c r="C408" s="33">
        <v>469</v>
      </c>
      <c r="D408" s="37"/>
      <c r="E408" s="532"/>
    </row>
    <row r="409" spans="1:5" ht="30">
      <c r="A409" s="528" t="s">
        <v>530</v>
      </c>
      <c r="B409" s="79" t="s">
        <v>684</v>
      </c>
      <c r="C409" s="48">
        <v>470</v>
      </c>
      <c r="D409" s="60" t="s">
        <v>685</v>
      </c>
      <c r="E409" s="539" t="s">
        <v>14</v>
      </c>
    </row>
    <row r="410" spans="1:5" ht="30">
      <c r="A410" s="531"/>
      <c r="B410" s="79" t="s">
        <v>686</v>
      </c>
      <c r="C410" s="33">
        <v>471</v>
      </c>
      <c r="D410" s="81"/>
      <c r="E410" s="533"/>
    </row>
    <row r="411" spans="1:5" ht="30">
      <c r="A411" s="531"/>
      <c r="B411" s="79" t="s">
        <v>687</v>
      </c>
      <c r="C411" s="33">
        <v>472</v>
      </c>
      <c r="D411" s="81"/>
      <c r="E411" s="533"/>
    </row>
    <row r="412" spans="1:5" ht="30">
      <c r="A412" s="531"/>
      <c r="B412" s="79" t="s">
        <v>688</v>
      </c>
      <c r="C412" s="33">
        <v>473</v>
      </c>
      <c r="D412" s="81">
        <v>325410</v>
      </c>
      <c r="E412" s="533">
        <v>311295</v>
      </c>
    </row>
    <row r="413" spans="1:5" ht="15">
      <c r="A413" s="531"/>
      <c r="B413" s="79" t="s">
        <v>689</v>
      </c>
      <c r="C413" s="33">
        <v>474</v>
      </c>
      <c r="D413" s="81"/>
      <c r="E413" s="532"/>
    </row>
    <row r="414" spans="1:5" s="558" customFormat="1" ht="45">
      <c r="A414" s="534"/>
      <c r="B414" s="80" t="s">
        <v>690</v>
      </c>
      <c r="C414" s="31">
        <v>475</v>
      </c>
      <c r="D414" s="56">
        <f>D415+D416</f>
        <v>0</v>
      </c>
      <c r="E414" s="535">
        <f>E415+E416</f>
        <v>0</v>
      </c>
    </row>
    <row r="415" spans="1:5" ht="15">
      <c r="A415" s="531"/>
      <c r="B415" s="79" t="s">
        <v>691</v>
      </c>
      <c r="C415" s="33">
        <v>475.1</v>
      </c>
      <c r="D415" s="37"/>
      <c r="E415" s="532"/>
    </row>
    <row r="416" spans="1:5" ht="15">
      <c r="A416" s="531"/>
      <c r="B416" s="79" t="s">
        <v>692</v>
      </c>
      <c r="C416" s="33">
        <v>475.2</v>
      </c>
      <c r="D416" s="37"/>
      <c r="E416" s="532"/>
    </row>
    <row r="417" spans="1:5" s="558" customFormat="1" ht="15">
      <c r="A417" s="534"/>
      <c r="B417" s="80" t="s">
        <v>693</v>
      </c>
      <c r="C417" s="31">
        <v>476</v>
      </c>
      <c r="D417" s="56">
        <f>D410+D411+D412+D413+D414</f>
        <v>325410</v>
      </c>
      <c r="E417" s="535">
        <f>E410+E411+E412+E413+E414</f>
        <v>311295</v>
      </c>
    </row>
    <row r="418" spans="1:5" ht="30">
      <c r="A418" s="531"/>
      <c r="B418" s="79" t="s">
        <v>694</v>
      </c>
      <c r="C418" s="33">
        <v>477</v>
      </c>
      <c r="D418" s="37"/>
      <c r="E418" s="532"/>
    </row>
    <row r="419" spans="1:5" ht="45">
      <c r="A419" s="531"/>
      <c r="B419" s="79" t="s">
        <v>695</v>
      </c>
      <c r="C419" s="33">
        <v>478</v>
      </c>
      <c r="D419" s="37"/>
      <c r="E419" s="532"/>
    </row>
    <row r="420" spans="1:5" ht="60">
      <c r="A420" s="531"/>
      <c r="B420" s="79" t="s">
        <v>696</v>
      </c>
      <c r="C420" s="33">
        <v>479</v>
      </c>
      <c r="D420" s="37"/>
      <c r="E420" s="532"/>
    </row>
    <row r="421" spans="1:5" ht="30" customHeight="1">
      <c r="A421" s="531"/>
      <c r="B421" s="79" t="s">
        <v>697</v>
      </c>
      <c r="C421" s="33">
        <v>480</v>
      </c>
      <c r="D421" s="37"/>
      <c r="E421" s="532"/>
    </row>
    <row r="422" spans="1:5" ht="45">
      <c r="A422" s="531"/>
      <c r="B422" s="79" t="s">
        <v>698</v>
      </c>
      <c r="C422" s="33">
        <v>481</v>
      </c>
      <c r="D422" s="37"/>
      <c r="E422" s="532"/>
    </row>
    <row r="423" spans="1:5" ht="60">
      <c r="A423" s="531"/>
      <c r="B423" s="79" t="s">
        <v>699</v>
      </c>
      <c r="C423" s="33">
        <v>482</v>
      </c>
      <c r="D423" s="37"/>
      <c r="E423" s="532"/>
    </row>
    <row r="424" spans="1:5" ht="60">
      <c r="A424" s="531"/>
      <c r="B424" s="79" t="s">
        <v>700</v>
      </c>
      <c r="C424" s="33">
        <v>482.1</v>
      </c>
      <c r="D424" s="37"/>
      <c r="E424" s="532"/>
    </row>
    <row r="425" spans="1:5" ht="45">
      <c r="A425" s="531"/>
      <c r="B425" s="79" t="s">
        <v>701</v>
      </c>
      <c r="C425" s="33">
        <v>483</v>
      </c>
      <c r="D425" s="37"/>
      <c r="E425" s="532"/>
    </row>
    <row r="426" spans="1:5" ht="30">
      <c r="A426" s="531"/>
      <c r="B426" s="79" t="s">
        <v>702</v>
      </c>
      <c r="C426" s="33">
        <v>484</v>
      </c>
      <c r="D426" s="37"/>
      <c r="E426" s="532"/>
    </row>
    <row r="427" spans="1:5" ht="30">
      <c r="A427" s="531"/>
      <c r="B427" s="79" t="s">
        <v>703</v>
      </c>
      <c r="C427" s="33">
        <v>485</v>
      </c>
      <c r="D427" s="37"/>
      <c r="E427" s="532"/>
    </row>
    <row r="428" spans="1:5" ht="45">
      <c r="A428" s="531"/>
      <c r="B428" s="79" t="s">
        <v>704</v>
      </c>
      <c r="C428" s="33">
        <v>486</v>
      </c>
      <c r="D428" s="37"/>
      <c r="E428" s="532"/>
    </row>
    <row r="429" spans="1:5" s="558" customFormat="1" ht="15">
      <c r="A429" s="534"/>
      <c r="B429" s="80" t="s">
        <v>705</v>
      </c>
      <c r="C429" s="31">
        <v>487</v>
      </c>
      <c r="D429" s="56">
        <f>SUM(D419:D428)</f>
        <v>0</v>
      </c>
      <c r="E429" s="535">
        <f>SUM(E419:E428)</f>
        <v>0</v>
      </c>
    </row>
    <row r="430" spans="1:5" s="561" customFormat="1" ht="15">
      <c r="A430" s="534"/>
      <c r="B430" s="80" t="s">
        <v>706</v>
      </c>
      <c r="C430" s="31">
        <v>488</v>
      </c>
      <c r="D430" s="32" t="s">
        <v>204</v>
      </c>
      <c r="E430" s="548" t="s">
        <v>204</v>
      </c>
    </row>
    <row r="431" spans="1:5" s="561" customFormat="1" ht="15">
      <c r="A431" s="534"/>
      <c r="B431" s="82" t="s">
        <v>707</v>
      </c>
      <c r="C431" s="35">
        <v>489</v>
      </c>
      <c r="D431" s="56">
        <f>D432+D433+D434</f>
        <v>0</v>
      </c>
      <c r="E431" s="535">
        <f>E432+E433+E434</f>
        <v>0</v>
      </c>
    </row>
    <row r="432" spans="1:5" s="24" customFormat="1" ht="30">
      <c r="A432" s="531"/>
      <c r="B432" s="82" t="s">
        <v>708</v>
      </c>
      <c r="C432" s="33">
        <v>489.1</v>
      </c>
      <c r="D432" s="37"/>
      <c r="E432" s="532"/>
    </row>
    <row r="433" spans="1:5" s="24" customFormat="1" ht="35.25" customHeight="1">
      <c r="A433" s="531"/>
      <c r="B433" s="82" t="s">
        <v>709</v>
      </c>
      <c r="C433" s="33">
        <v>489.21</v>
      </c>
      <c r="D433" s="37"/>
      <c r="E433" s="532"/>
    </row>
    <row r="434" spans="1:5" s="24" customFormat="1" ht="60">
      <c r="A434" s="531"/>
      <c r="B434" s="82" t="s">
        <v>710</v>
      </c>
      <c r="C434" s="76" t="s">
        <v>711</v>
      </c>
      <c r="D434" s="37"/>
      <c r="E434" s="532"/>
    </row>
    <row r="435" spans="1:5" s="561" customFormat="1" ht="15">
      <c r="A435" s="534"/>
      <c r="B435" s="82" t="s">
        <v>712</v>
      </c>
      <c r="C435" s="35">
        <v>489.3</v>
      </c>
      <c r="D435" s="36">
        <f>D436+D437</f>
        <v>0</v>
      </c>
      <c r="E435" s="550">
        <f>E436+E437</f>
        <v>0</v>
      </c>
    </row>
    <row r="436" spans="1:5" s="24" customFormat="1" ht="30">
      <c r="A436" s="531"/>
      <c r="B436" s="82" t="s">
        <v>713</v>
      </c>
      <c r="C436" s="33">
        <v>489.4</v>
      </c>
      <c r="D436" s="37"/>
      <c r="E436" s="532"/>
    </row>
    <row r="437" spans="1:5" s="24" customFormat="1" ht="30">
      <c r="A437" s="531"/>
      <c r="B437" s="82" t="s">
        <v>714</v>
      </c>
      <c r="C437" s="38">
        <v>489.5</v>
      </c>
      <c r="D437" s="37"/>
      <c r="E437" s="532"/>
    </row>
    <row r="438" spans="1:5" s="24" customFormat="1" ht="60">
      <c r="A438" s="531"/>
      <c r="B438" s="82" t="s">
        <v>715</v>
      </c>
      <c r="C438" s="83">
        <v>489.6</v>
      </c>
      <c r="D438" s="37"/>
      <c r="E438" s="532"/>
    </row>
    <row r="439" spans="1:5" ht="15">
      <c r="A439" s="528" t="s">
        <v>716</v>
      </c>
      <c r="B439" s="67" t="s">
        <v>717</v>
      </c>
      <c r="C439" s="48">
        <v>490</v>
      </c>
      <c r="D439" s="61" t="s">
        <v>14</v>
      </c>
      <c r="E439" s="539" t="s">
        <v>14</v>
      </c>
    </row>
    <row r="440" spans="1:6" ht="45">
      <c r="A440" s="531"/>
      <c r="B440" s="25" t="s">
        <v>718</v>
      </c>
      <c r="C440" s="33">
        <v>491</v>
      </c>
      <c r="D440" s="61" t="s">
        <v>14</v>
      </c>
      <c r="E440" s="539" t="s">
        <v>14</v>
      </c>
      <c r="F440" s="563" t="s">
        <v>719</v>
      </c>
    </row>
    <row r="441" spans="1:6" ht="15">
      <c r="A441" s="531"/>
      <c r="B441" s="25" t="s">
        <v>720</v>
      </c>
      <c r="C441" s="33">
        <v>492</v>
      </c>
      <c r="D441" s="61" t="s">
        <v>14</v>
      </c>
      <c r="E441" s="539" t="s">
        <v>14</v>
      </c>
      <c r="F441" s="563" t="s">
        <v>719</v>
      </c>
    </row>
    <row r="442" spans="1:6" ht="15">
      <c r="A442" s="531"/>
      <c r="B442" s="25" t="s">
        <v>721</v>
      </c>
      <c r="C442" s="33">
        <v>493</v>
      </c>
      <c r="D442" s="61" t="s">
        <v>14</v>
      </c>
      <c r="E442" s="539" t="s">
        <v>14</v>
      </c>
      <c r="F442" s="563" t="s">
        <v>719</v>
      </c>
    </row>
    <row r="443" spans="1:6" ht="30">
      <c r="A443" s="531"/>
      <c r="B443" s="25" t="s">
        <v>427</v>
      </c>
      <c r="C443" s="33">
        <v>494</v>
      </c>
      <c r="D443" s="61" t="s">
        <v>14</v>
      </c>
      <c r="E443" s="539" t="s">
        <v>14</v>
      </c>
      <c r="F443" s="563" t="s">
        <v>719</v>
      </c>
    </row>
    <row r="444" spans="1:6" ht="30">
      <c r="A444" s="531"/>
      <c r="B444" s="25" t="s">
        <v>464</v>
      </c>
      <c r="C444" s="33">
        <v>495</v>
      </c>
      <c r="D444" s="61" t="s">
        <v>14</v>
      </c>
      <c r="E444" s="539" t="s">
        <v>14</v>
      </c>
      <c r="F444" s="563" t="s">
        <v>719</v>
      </c>
    </row>
    <row r="445" spans="1:6" ht="15">
      <c r="A445" s="531"/>
      <c r="B445" s="25" t="s">
        <v>429</v>
      </c>
      <c r="C445" s="33">
        <v>496</v>
      </c>
      <c r="D445" s="61" t="s">
        <v>14</v>
      </c>
      <c r="E445" s="539" t="s">
        <v>14</v>
      </c>
      <c r="F445" s="563" t="s">
        <v>719</v>
      </c>
    </row>
    <row r="446" spans="1:6" ht="45">
      <c r="A446" s="531"/>
      <c r="B446" s="25" t="s">
        <v>405</v>
      </c>
      <c r="C446" s="33">
        <v>497</v>
      </c>
      <c r="D446" s="61" t="s">
        <v>14</v>
      </c>
      <c r="E446" s="539" t="s">
        <v>14</v>
      </c>
      <c r="F446" s="563" t="s">
        <v>719</v>
      </c>
    </row>
    <row r="447" spans="1:6" ht="45">
      <c r="A447" s="531"/>
      <c r="B447" s="25" t="s">
        <v>406</v>
      </c>
      <c r="C447" s="33">
        <v>498</v>
      </c>
      <c r="D447" s="61" t="s">
        <v>14</v>
      </c>
      <c r="E447" s="539" t="s">
        <v>14</v>
      </c>
      <c r="F447" s="563" t="s">
        <v>719</v>
      </c>
    </row>
    <row r="448" spans="1:6" ht="45">
      <c r="A448" s="531"/>
      <c r="B448" s="25" t="s">
        <v>722</v>
      </c>
      <c r="C448" s="33">
        <v>499</v>
      </c>
      <c r="D448" s="60" t="s">
        <v>14</v>
      </c>
      <c r="E448" s="547" t="s">
        <v>14</v>
      </c>
      <c r="F448" s="563" t="s">
        <v>719</v>
      </c>
    </row>
    <row r="449" spans="1:6" ht="45">
      <c r="A449" s="531"/>
      <c r="B449" s="25" t="s">
        <v>723</v>
      </c>
      <c r="C449" s="33">
        <v>500</v>
      </c>
      <c r="D449" s="60" t="s">
        <v>14</v>
      </c>
      <c r="E449" s="547" t="s">
        <v>14</v>
      </c>
      <c r="F449" s="563" t="s">
        <v>719</v>
      </c>
    </row>
    <row r="450" spans="1:6" ht="60" customHeight="1">
      <c r="A450" s="531"/>
      <c r="B450" s="25" t="s">
        <v>724</v>
      </c>
      <c r="C450" s="33">
        <v>501</v>
      </c>
      <c r="D450" s="60" t="s">
        <v>14</v>
      </c>
      <c r="E450" s="547" t="s">
        <v>14</v>
      </c>
      <c r="F450" s="563" t="s">
        <v>719</v>
      </c>
    </row>
    <row r="451" spans="1:6" ht="45">
      <c r="A451" s="531"/>
      <c r="B451" s="25" t="s">
        <v>725</v>
      </c>
      <c r="C451" s="33">
        <v>502</v>
      </c>
      <c r="D451" s="61" t="s">
        <v>14</v>
      </c>
      <c r="E451" s="539" t="s">
        <v>14</v>
      </c>
      <c r="F451" s="563" t="s">
        <v>719</v>
      </c>
    </row>
    <row r="452" spans="1:6" ht="30">
      <c r="A452" s="531"/>
      <c r="B452" s="25" t="s">
        <v>726</v>
      </c>
      <c r="C452" s="33">
        <v>503</v>
      </c>
      <c r="D452" s="61" t="s">
        <v>14</v>
      </c>
      <c r="E452" s="539" t="s">
        <v>14</v>
      </c>
      <c r="F452" s="563" t="s">
        <v>719</v>
      </c>
    </row>
    <row r="453" spans="1:6" ht="45">
      <c r="A453" s="531"/>
      <c r="B453" s="25" t="s">
        <v>405</v>
      </c>
      <c r="C453" s="33">
        <v>504</v>
      </c>
      <c r="D453" s="61" t="s">
        <v>14</v>
      </c>
      <c r="E453" s="539" t="s">
        <v>14</v>
      </c>
      <c r="F453" s="563" t="s">
        <v>719</v>
      </c>
    </row>
    <row r="454" spans="1:6" ht="45">
      <c r="A454" s="531"/>
      <c r="B454" s="25" t="s">
        <v>406</v>
      </c>
      <c r="C454" s="33">
        <v>505</v>
      </c>
      <c r="D454" s="61" t="s">
        <v>14</v>
      </c>
      <c r="E454" s="539" t="s">
        <v>14</v>
      </c>
      <c r="F454" s="563" t="s">
        <v>719</v>
      </c>
    </row>
    <row r="455" spans="1:6" ht="45">
      <c r="A455" s="531"/>
      <c r="B455" s="25" t="s">
        <v>727</v>
      </c>
      <c r="C455" s="33">
        <v>506</v>
      </c>
      <c r="D455" s="61" t="s">
        <v>14</v>
      </c>
      <c r="E455" s="539" t="s">
        <v>14</v>
      </c>
      <c r="F455" s="563" t="s">
        <v>719</v>
      </c>
    </row>
    <row r="456" spans="1:6" ht="30">
      <c r="A456" s="531"/>
      <c r="B456" s="25" t="s">
        <v>728</v>
      </c>
      <c r="C456" s="33">
        <v>507</v>
      </c>
      <c r="D456" s="61" t="s">
        <v>14</v>
      </c>
      <c r="E456" s="539" t="s">
        <v>14</v>
      </c>
      <c r="F456" s="563" t="s">
        <v>719</v>
      </c>
    </row>
    <row r="457" spans="1:6" ht="45">
      <c r="A457" s="531"/>
      <c r="B457" s="25" t="s">
        <v>405</v>
      </c>
      <c r="C457" s="33">
        <v>508</v>
      </c>
      <c r="D457" s="61" t="s">
        <v>14</v>
      </c>
      <c r="E457" s="539" t="s">
        <v>14</v>
      </c>
      <c r="F457" s="563" t="s">
        <v>719</v>
      </c>
    </row>
    <row r="458" spans="1:6" ht="45">
      <c r="A458" s="531"/>
      <c r="B458" s="25" t="s">
        <v>406</v>
      </c>
      <c r="C458" s="33">
        <v>509</v>
      </c>
      <c r="D458" s="61" t="s">
        <v>14</v>
      </c>
      <c r="E458" s="539" t="s">
        <v>14</v>
      </c>
      <c r="F458" s="563" t="s">
        <v>719</v>
      </c>
    </row>
    <row r="459" spans="1:6" ht="15">
      <c r="A459" s="531"/>
      <c r="B459" s="25" t="s">
        <v>729</v>
      </c>
      <c r="C459" s="33">
        <v>510</v>
      </c>
      <c r="D459" s="61" t="s">
        <v>14</v>
      </c>
      <c r="E459" s="539"/>
      <c r="F459" s="563" t="s">
        <v>719</v>
      </c>
    </row>
    <row r="460" spans="1:6" ht="15.75" thickBot="1">
      <c r="A460" s="551"/>
      <c r="B460" s="552" t="s">
        <v>730</v>
      </c>
      <c r="C460" s="553">
        <v>525</v>
      </c>
      <c r="D460" s="554" t="s">
        <v>14</v>
      </c>
      <c r="E460" s="555" t="s">
        <v>14</v>
      </c>
      <c r="F460" s="563" t="s">
        <v>719</v>
      </c>
    </row>
    <row r="461" spans="1:5" ht="15.75" thickTop="1">
      <c r="A461" s="84"/>
      <c r="B461" s="84"/>
      <c r="C461" s="39"/>
      <c r="D461" s="47"/>
      <c r="E461" s="47"/>
    </row>
    <row r="462" spans="1:5" ht="15">
      <c r="A462" s="84"/>
      <c r="B462" s="84"/>
      <c r="C462" s="39"/>
      <c r="D462" s="47"/>
      <c r="E462" s="47"/>
    </row>
    <row r="463" spans="1:5" ht="15">
      <c r="A463" s="84"/>
      <c r="B463" s="85" t="s">
        <v>731</v>
      </c>
      <c r="C463" s="39"/>
      <c r="D463" s="47"/>
      <c r="E463" s="47"/>
    </row>
    <row r="464" spans="1:5" ht="15">
      <c r="A464" s="84"/>
      <c r="B464" s="84"/>
      <c r="C464" s="39"/>
      <c r="D464" s="47"/>
      <c r="E464" s="47"/>
    </row>
    <row r="465" spans="1:5" ht="15.75" thickBot="1">
      <c r="A465" s="84"/>
      <c r="B465" s="40"/>
      <c r="C465" s="84"/>
      <c r="D465" s="47"/>
      <c r="E465" s="47"/>
    </row>
    <row r="466" spans="1:5" ht="15.75" thickTop="1">
      <c r="A466" s="84"/>
      <c r="B466" s="565" t="s">
        <v>732</v>
      </c>
      <c r="C466" s="566" t="s">
        <v>733</v>
      </c>
      <c r="D466" s="567" t="s">
        <v>734</v>
      </c>
      <c r="E466" s="568" t="s">
        <v>735</v>
      </c>
    </row>
    <row r="467" spans="1:5" ht="15">
      <c r="A467" s="84"/>
      <c r="B467" s="528" t="s">
        <v>736</v>
      </c>
      <c r="C467" s="33" t="s">
        <v>737</v>
      </c>
      <c r="D467" s="86" t="s">
        <v>738</v>
      </c>
      <c r="E467" s="549"/>
    </row>
    <row r="468" spans="1:5" ht="15">
      <c r="A468" s="84"/>
      <c r="B468" s="569" t="s">
        <v>739</v>
      </c>
      <c r="C468" s="677" t="s">
        <v>740</v>
      </c>
      <c r="D468" s="678"/>
      <c r="E468" s="549" t="s">
        <v>741</v>
      </c>
    </row>
    <row r="469" spans="1:5" ht="15">
      <c r="A469" s="84"/>
      <c r="B469" s="569" t="s">
        <v>742</v>
      </c>
      <c r="C469" s="33"/>
      <c r="D469" s="86"/>
      <c r="E469" s="549" t="s">
        <v>743</v>
      </c>
    </row>
    <row r="470" spans="1:5" ht="15">
      <c r="A470" s="84"/>
      <c r="B470" s="569" t="s">
        <v>744</v>
      </c>
      <c r="C470" s="33" t="s">
        <v>745</v>
      </c>
      <c r="D470" s="86"/>
      <c r="E470" s="549" t="s">
        <v>746</v>
      </c>
    </row>
    <row r="471" spans="1:5" ht="30">
      <c r="A471" s="84"/>
      <c r="B471" s="570" t="s">
        <v>747</v>
      </c>
      <c r="C471" s="76" t="s">
        <v>748</v>
      </c>
      <c r="D471" s="87" t="s">
        <v>749</v>
      </c>
      <c r="E471" s="549" t="s">
        <v>750</v>
      </c>
    </row>
    <row r="472" spans="1:5" ht="30">
      <c r="A472" s="84"/>
      <c r="B472" s="570" t="s">
        <v>751</v>
      </c>
      <c r="C472" s="33" t="s">
        <v>752</v>
      </c>
      <c r="D472" s="86"/>
      <c r="E472" s="549" t="s">
        <v>753</v>
      </c>
    </row>
    <row r="473" spans="1:5" ht="15">
      <c r="A473" s="84"/>
      <c r="B473" s="569" t="s">
        <v>754</v>
      </c>
      <c r="C473" s="33" t="s">
        <v>755</v>
      </c>
      <c r="D473" s="86"/>
      <c r="E473" s="549" t="s">
        <v>756</v>
      </c>
    </row>
    <row r="474" spans="1:5" ht="15">
      <c r="A474" s="84"/>
      <c r="B474" s="569" t="s">
        <v>757</v>
      </c>
      <c r="C474" s="33" t="s">
        <v>755</v>
      </c>
      <c r="D474" s="86"/>
      <c r="E474" s="549" t="s">
        <v>758</v>
      </c>
    </row>
    <row r="475" spans="1:5" ht="15">
      <c r="A475" s="84"/>
      <c r="B475" s="569" t="s">
        <v>759</v>
      </c>
      <c r="C475" s="33"/>
      <c r="D475" s="86"/>
      <c r="E475" s="549" t="s">
        <v>760</v>
      </c>
    </row>
    <row r="476" spans="1:5" ht="15">
      <c r="A476" s="84"/>
      <c r="B476" s="569" t="s">
        <v>761</v>
      </c>
      <c r="C476" s="33"/>
      <c r="D476" s="86"/>
      <c r="E476" s="549" t="s">
        <v>762</v>
      </c>
    </row>
    <row r="477" spans="1:5" ht="15">
      <c r="A477" s="84"/>
      <c r="B477" s="569" t="s">
        <v>763</v>
      </c>
      <c r="C477" s="33"/>
      <c r="D477" s="86"/>
      <c r="E477" s="549" t="s">
        <v>764</v>
      </c>
    </row>
    <row r="478" spans="1:5" ht="15">
      <c r="A478" s="84"/>
      <c r="B478" s="571" t="s">
        <v>765</v>
      </c>
      <c r="C478" s="48"/>
      <c r="D478" s="34"/>
      <c r="E478" s="529" t="s">
        <v>766</v>
      </c>
    </row>
    <row r="479" spans="1:5" ht="15">
      <c r="A479" s="84"/>
      <c r="B479" s="569" t="s">
        <v>767</v>
      </c>
      <c r="C479" s="33" t="s">
        <v>768</v>
      </c>
      <c r="D479" s="86"/>
      <c r="E479" s="549" t="s">
        <v>769</v>
      </c>
    </row>
    <row r="480" spans="1:5" ht="15">
      <c r="A480" s="84"/>
      <c r="B480" s="569" t="s">
        <v>770</v>
      </c>
      <c r="C480" s="33" t="s">
        <v>768</v>
      </c>
      <c r="D480" s="86"/>
      <c r="E480" s="549" t="s">
        <v>771</v>
      </c>
    </row>
    <row r="481" spans="1:5" ht="15">
      <c r="A481" s="84"/>
      <c r="B481" s="569" t="s">
        <v>772</v>
      </c>
      <c r="C481" s="33" t="s">
        <v>768</v>
      </c>
      <c r="D481" s="86"/>
      <c r="E481" s="549" t="s">
        <v>773</v>
      </c>
    </row>
    <row r="482" spans="1:5" ht="15">
      <c r="A482" s="84"/>
      <c r="B482" s="569" t="s">
        <v>774</v>
      </c>
      <c r="C482" s="33" t="s">
        <v>768</v>
      </c>
      <c r="D482" s="86"/>
      <c r="E482" s="549" t="s">
        <v>775</v>
      </c>
    </row>
    <row r="483" spans="1:5" ht="15">
      <c r="A483" s="84"/>
      <c r="B483" s="569" t="s">
        <v>776</v>
      </c>
      <c r="C483" s="33" t="s">
        <v>768</v>
      </c>
      <c r="D483" s="86"/>
      <c r="E483" s="549" t="s">
        <v>777</v>
      </c>
    </row>
    <row r="484" spans="1:5" ht="15.75" thickBot="1">
      <c r="A484" s="84"/>
      <c r="B484" s="572"/>
      <c r="C484" s="553"/>
      <c r="D484" s="573"/>
      <c r="E484" s="574"/>
    </row>
    <row r="485" spans="1:4" ht="15.75" thickTop="1">
      <c r="A485" s="84" t="s">
        <v>778</v>
      </c>
      <c r="B485" s="88"/>
      <c r="C485" s="84"/>
      <c r="D485" s="47"/>
    </row>
    <row r="486" spans="1:5" s="292" customFormat="1" ht="18" customHeight="1">
      <c r="A486" s="276"/>
      <c r="B486" s="294" t="s">
        <v>32</v>
      </c>
      <c r="C486" s="295"/>
      <c r="D486" s="643" t="s">
        <v>33</v>
      </c>
      <c r="E486" s="644"/>
    </row>
    <row r="487" spans="1:5" s="362" customFormat="1" ht="16.5" customHeight="1">
      <c r="A487" s="276"/>
      <c r="B487" s="294" t="s">
        <v>23</v>
      </c>
      <c r="C487" s="295"/>
      <c r="D487" s="643" t="s">
        <v>24</v>
      </c>
      <c r="E487" s="644"/>
    </row>
    <row r="488" spans="1:5" ht="15">
      <c r="A488" s="41"/>
      <c r="B488" s="292"/>
      <c r="C488" s="642"/>
      <c r="D488" s="642"/>
      <c r="E488" s="642"/>
    </row>
    <row r="489" spans="1:5" s="292" customFormat="1" ht="18" customHeight="1">
      <c r="A489" s="276"/>
      <c r="B489" s="290"/>
      <c r="C489" s="423"/>
      <c r="D489" s="643" t="s">
        <v>25</v>
      </c>
      <c r="E489" s="644"/>
    </row>
    <row r="490" spans="1:5" s="362" customFormat="1" ht="16.5">
      <c r="A490" s="276"/>
      <c r="B490" s="290"/>
      <c r="C490" s="423"/>
      <c r="D490" s="643" t="s">
        <v>26</v>
      </c>
      <c r="E490" s="644"/>
    </row>
    <row r="491" spans="1:5" s="362" customFormat="1" ht="16.5">
      <c r="A491" s="276"/>
      <c r="B491" s="564"/>
      <c r="C491" s="400"/>
      <c r="D491" s="400"/>
      <c r="E491" s="564"/>
    </row>
    <row r="492" spans="1:6" s="362" customFormat="1" ht="16.5">
      <c r="A492" s="276"/>
      <c r="B492" s="276"/>
      <c r="C492" s="400"/>
      <c r="D492" s="249"/>
      <c r="E492" s="679"/>
      <c r="F492" s="679"/>
    </row>
    <row r="493" spans="1:6" s="362" customFormat="1" ht="16.5">
      <c r="A493" s="276"/>
      <c r="B493" s="276"/>
      <c r="C493" s="400"/>
      <c r="D493" s="249"/>
      <c r="E493" s="679"/>
      <c r="F493" s="679"/>
    </row>
    <row r="494" spans="1:4" ht="15">
      <c r="A494" s="41"/>
      <c r="B494" s="88"/>
      <c r="C494" s="84"/>
      <c r="D494" s="47"/>
    </row>
  </sheetData>
  <sheetProtection/>
  <mergeCells count="18">
    <mergeCell ref="E493:F493"/>
    <mergeCell ref="E9:F9"/>
    <mergeCell ref="C11:C12"/>
    <mergeCell ref="D11:D12"/>
    <mergeCell ref="E11:E12"/>
    <mergeCell ref="E492:F492"/>
    <mergeCell ref="D487:E487"/>
    <mergeCell ref="C488:E488"/>
    <mergeCell ref="D489:E489"/>
    <mergeCell ref="D490:E490"/>
    <mergeCell ref="B11:B12"/>
    <mergeCell ref="D1:E1"/>
    <mergeCell ref="A7:E7"/>
    <mergeCell ref="D486:E486"/>
    <mergeCell ref="A6:E6"/>
    <mergeCell ref="A1:B1"/>
    <mergeCell ref="A2:B2"/>
    <mergeCell ref="C468:D468"/>
  </mergeCells>
  <printOptions horizontalCentered="1"/>
  <pageMargins left="0.4" right="0.25" top="0.31" bottom="0.26" header="0.15748031496063" footer="0.17"/>
  <pageSetup horizontalDpi="600" verticalDpi="600" orientation="portrait" paperSize="9" scale="90" r:id="rId1"/>
  <headerFooter alignWithMargins="0">
    <oddHeader>&amp;C&amp;P</oddHeader>
  </headerFooter>
  <ignoredErrors>
    <ignoredError sqref="C14:C26 C30:C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30"/>
  <sheetViews>
    <sheetView tabSelected="1" zoomScalePageLayoutView="0" workbookViewId="0" topLeftCell="A1">
      <pane xSplit="2" ySplit="7" topLeftCell="E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4"/>
    </sheetView>
  </sheetViews>
  <sheetFormatPr defaultColWidth="9.28125" defaultRowHeight="12.75"/>
  <cols>
    <col min="1" max="1" width="42.7109375" style="276" customWidth="1"/>
    <col min="2" max="2" width="13.7109375" style="249" customWidth="1"/>
    <col min="3" max="3" width="18.7109375" style="283" bestFit="1" customWidth="1"/>
    <col min="4" max="4" width="17.421875" style="283" customWidth="1"/>
    <col min="5" max="5" width="15.7109375" style="284" bestFit="1" customWidth="1"/>
    <col min="6" max="6" width="16.57421875" style="285" customWidth="1"/>
    <col min="7" max="7" width="17.28125" style="285" customWidth="1"/>
    <col min="8" max="8" width="16.8515625" style="285" bestFit="1" customWidth="1"/>
    <col min="9" max="9" width="17.28125" style="285" customWidth="1"/>
    <col min="10" max="10" width="14.7109375" style="285" customWidth="1"/>
    <col min="11" max="16384" width="9.28125" style="276" customWidth="1"/>
  </cols>
  <sheetData>
    <row r="1" spans="1:5" s="237" customFormat="1" ht="14.25" customHeight="1">
      <c r="A1" s="645" t="s">
        <v>29</v>
      </c>
      <c r="B1" s="646"/>
      <c r="C1" s="232"/>
      <c r="D1" s="232"/>
      <c r="E1" s="232"/>
    </row>
    <row r="2" spans="1:4" s="237" customFormat="1" ht="16.5">
      <c r="A2" s="645" t="s">
        <v>30</v>
      </c>
      <c r="B2" s="639"/>
      <c r="C2" s="239"/>
      <c r="D2" s="240"/>
    </row>
    <row r="3" spans="1:10" s="238" customFormat="1" ht="16.5">
      <c r="A3" s="241"/>
      <c r="B3" s="242"/>
      <c r="C3" s="243"/>
      <c r="D3" s="243"/>
      <c r="E3" s="244"/>
      <c r="F3" s="245"/>
      <c r="G3" s="245"/>
      <c r="H3" s="246"/>
      <c r="I3" s="246"/>
      <c r="J3" s="246" t="s">
        <v>780</v>
      </c>
    </row>
    <row r="4" spans="1:10" s="238" customFormat="1" ht="16.5">
      <c r="A4" s="241" t="s">
        <v>779</v>
      </c>
      <c r="B4" s="683" t="s">
        <v>580</v>
      </c>
      <c r="C4" s="683"/>
      <c r="D4" s="683"/>
      <c r="E4" s="683"/>
      <c r="F4" s="683"/>
      <c r="G4" s="683"/>
      <c r="H4" s="241"/>
      <c r="I4" s="241"/>
      <c r="J4" s="247" t="s">
        <v>166</v>
      </c>
    </row>
    <row r="5" spans="1:10" s="238" customFormat="1" ht="17.25" thickBot="1">
      <c r="A5" s="241"/>
      <c r="B5" s="243"/>
      <c r="C5" s="243"/>
      <c r="D5" s="243"/>
      <c r="E5" s="243"/>
      <c r="F5" s="243"/>
      <c r="G5" s="243"/>
      <c r="H5" s="241"/>
      <c r="I5" s="241"/>
      <c r="J5" s="247"/>
    </row>
    <row r="6" spans="1:10" s="248" customFormat="1" ht="60" customHeight="1" thickBot="1" thickTop="1">
      <c r="A6" s="575" t="s">
        <v>781</v>
      </c>
      <c r="B6" s="576" t="s">
        <v>782</v>
      </c>
      <c r="C6" s="577" t="s">
        <v>1115</v>
      </c>
      <c r="D6" s="577" t="s">
        <v>1111</v>
      </c>
      <c r="E6" s="578" t="s">
        <v>783</v>
      </c>
      <c r="F6" s="578" t="s">
        <v>784</v>
      </c>
      <c r="G6" s="578" t="s">
        <v>785</v>
      </c>
      <c r="H6" s="578" t="s">
        <v>786</v>
      </c>
      <c r="I6" s="578" t="s">
        <v>787</v>
      </c>
      <c r="J6" s="579" t="s">
        <v>788</v>
      </c>
    </row>
    <row r="7" spans="1:10" s="248" customFormat="1" ht="12.75" customHeight="1" thickBot="1">
      <c r="A7" s="580" t="s">
        <v>9</v>
      </c>
      <c r="B7" s="215" t="s">
        <v>10</v>
      </c>
      <c r="C7" s="216">
        <v>2</v>
      </c>
      <c r="D7" s="215">
        <v>3</v>
      </c>
      <c r="E7" s="216"/>
      <c r="F7" s="215">
        <v>4</v>
      </c>
      <c r="G7" s="216">
        <v>5</v>
      </c>
      <c r="H7" s="215">
        <v>6</v>
      </c>
      <c r="I7" s="216" t="s">
        <v>1107</v>
      </c>
      <c r="J7" s="581">
        <v>8</v>
      </c>
    </row>
    <row r="8" spans="1:10" s="248" customFormat="1" ht="13.5" customHeight="1">
      <c r="A8" s="582" t="s">
        <v>789</v>
      </c>
      <c r="B8" s="213" t="s">
        <v>790</v>
      </c>
      <c r="C8" s="217">
        <f aca="true" t="shared" si="0" ref="C8:J8">C9+C14+C81</f>
        <v>245306000</v>
      </c>
      <c r="D8" s="217">
        <f t="shared" si="0"/>
        <v>64873500</v>
      </c>
      <c r="E8" s="217">
        <f t="shared" si="0"/>
        <v>64873500</v>
      </c>
      <c r="F8" s="217">
        <f t="shared" si="0"/>
        <v>245306000</v>
      </c>
      <c r="G8" s="217">
        <f t="shared" si="0"/>
        <v>245306000</v>
      </c>
      <c r="H8" s="217">
        <f t="shared" si="0"/>
        <v>64762738</v>
      </c>
      <c r="I8" s="217">
        <f t="shared" si="0"/>
        <v>180543262</v>
      </c>
      <c r="J8" s="583">
        <f t="shared" si="0"/>
        <v>64679788</v>
      </c>
    </row>
    <row r="9" spans="1:10" s="248" customFormat="1" ht="49.5">
      <c r="A9" s="584" t="s">
        <v>791</v>
      </c>
      <c r="B9" s="218" t="s">
        <v>792</v>
      </c>
      <c r="C9" s="219">
        <f>C10</f>
        <v>0</v>
      </c>
      <c r="D9" s="219">
        <f aca="true" t="shared" si="1" ref="D9:J10">D10</f>
        <v>0</v>
      </c>
      <c r="E9" s="219">
        <f t="shared" si="1"/>
        <v>0</v>
      </c>
      <c r="F9" s="219">
        <f t="shared" si="1"/>
        <v>0</v>
      </c>
      <c r="G9" s="219">
        <f t="shared" si="1"/>
        <v>0</v>
      </c>
      <c r="H9" s="219">
        <f t="shared" si="1"/>
        <v>0</v>
      </c>
      <c r="I9" s="219">
        <f t="shared" si="1"/>
        <v>0</v>
      </c>
      <c r="J9" s="585">
        <f t="shared" si="1"/>
        <v>0</v>
      </c>
    </row>
    <row r="10" spans="1:10" s="248" customFormat="1" ht="30" customHeight="1" thickBot="1">
      <c r="A10" s="586" t="s">
        <v>793</v>
      </c>
      <c r="B10" s="220">
        <v>51</v>
      </c>
      <c r="C10" s="221">
        <f>C11</f>
        <v>0</v>
      </c>
      <c r="D10" s="221">
        <f t="shared" si="1"/>
        <v>0</v>
      </c>
      <c r="E10" s="221">
        <f t="shared" si="1"/>
        <v>0</v>
      </c>
      <c r="F10" s="221">
        <f t="shared" si="1"/>
        <v>0</v>
      </c>
      <c r="G10" s="221">
        <f t="shared" si="1"/>
        <v>0</v>
      </c>
      <c r="H10" s="221">
        <f t="shared" si="1"/>
        <v>0</v>
      </c>
      <c r="I10" s="219">
        <f t="shared" si="1"/>
        <v>0</v>
      </c>
      <c r="J10" s="587">
        <f t="shared" si="1"/>
        <v>0</v>
      </c>
    </row>
    <row r="11" spans="1:10" s="249" customFormat="1" ht="13.5" customHeight="1" thickBot="1">
      <c r="A11" s="588" t="s">
        <v>794</v>
      </c>
      <c r="B11" s="222" t="s">
        <v>795</v>
      </c>
      <c r="C11" s="223">
        <f>C12</f>
        <v>0</v>
      </c>
      <c r="D11" s="223">
        <f aca="true" t="shared" si="2" ref="D11:J12">D12</f>
        <v>0</v>
      </c>
      <c r="E11" s="223">
        <f t="shared" si="2"/>
        <v>0</v>
      </c>
      <c r="F11" s="223">
        <f t="shared" si="2"/>
        <v>0</v>
      </c>
      <c r="G11" s="223">
        <f t="shared" si="2"/>
        <v>0</v>
      </c>
      <c r="H11" s="223">
        <f t="shared" si="2"/>
        <v>0</v>
      </c>
      <c r="I11" s="223">
        <f t="shared" si="2"/>
        <v>0</v>
      </c>
      <c r="J11" s="589">
        <f t="shared" si="2"/>
        <v>0</v>
      </c>
    </row>
    <row r="12" spans="1:10" s="249" customFormat="1" ht="30.75" customHeight="1">
      <c r="A12" s="590" t="s">
        <v>796</v>
      </c>
      <c r="B12" s="224" t="s">
        <v>797</v>
      </c>
      <c r="C12" s="225">
        <f>C13</f>
        <v>0</v>
      </c>
      <c r="D12" s="225">
        <f>D13</f>
        <v>0</v>
      </c>
      <c r="E12" s="225">
        <f t="shared" si="2"/>
        <v>0</v>
      </c>
      <c r="F12" s="225">
        <f t="shared" si="2"/>
        <v>0</v>
      </c>
      <c r="G12" s="225">
        <f t="shared" si="2"/>
        <v>0</v>
      </c>
      <c r="H12" s="225">
        <f t="shared" si="2"/>
        <v>0</v>
      </c>
      <c r="I12" s="225">
        <f t="shared" si="2"/>
        <v>0</v>
      </c>
      <c r="J12" s="591">
        <f t="shared" si="2"/>
        <v>0</v>
      </c>
    </row>
    <row r="13" spans="1:10" s="249" customFormat="1" ht="30" customHeight="1" thickBot="1">
      <c r="A13" s="592" t="s">
        <v>796</v>
      </c>
      <c r="B13" s="226" t="s">
        <v>798</v>
      </c>
      <c r="C13" s="227"/>
      <c r="D13" s="227"/>
      <c r="E13" s="227"/>
      <c r="F13" s="227"/>
      <c r="G13" s="227"/>
      <c r="H13" s="227"/>
      <c r="I13" s="227">
        <f>G13-H13</f>
        <v>0</v>
      </c>
      <c r="J13" s="593"/>
    </row>
    <row r="14" spans="1:11" s="248" customFormat="1" ht="23.25" customHeight="1" thickBot="1">
      <c r="A14" s="594" t="s">
        <v>799</v>
      </c>
      <c r="B14" s="215" t="s">
        <v>800</v>
      </c>
      <c r="C14" s="228">
        <f aca="true" t="shared" si="3" ref="C14:J14">C16+C44</f>
        <v>245306000</v>
      </c>
      <c r="D14" s="228">
        <f t="shared" si="3"/>
        <v>64873500</v>
      </c>
      <c r="E14" s="228">
        <f t="shared" si="3"/>
        <v>64873500</v>
      </c>
      <c r="F14" s="228">
        <f t="shared" si="3"/>
        <v>245306000</v>
      </c>
      <c r="G14" s="228">
        <f t="shared" si="3"/>
        <v>245306000</v>
      </c>
      <c r="H14" s="228">
        <f t="shared" si="3"/>
        <v>64762738</v>
      </c>
      <c r="I14" s="228">
        <f t="shared" si="3"/>
        <v>180543262</v>
      </c>
      <c r="J14" s="595">
        <f t="shared" si="3"/>
        <v>64679788</v>
      </c>
      <c r="K14" s="229"/>
    </row>
    <row r="15" spans="1:11" s="248" customFormat="1" ht="23.25" customHeight="1" thickBot="1">
      <c r="A15" s="594" t="s">
        <v>801</v>
      </c>
      <c r="B15" s="230" t="s">
        <v>13</v>
      </c>
      <c r="C15" s="228">
        <f aca="true" t="shared" si="4" ref="C15:J15">C16+C44</f>
        <v>245306000</v>
      </c>
      <c r="D15" s="228">
        <f t="shared" si="4"/>
        <v>64873500</v>
      </c>
      <c r="E15" s="228">
        <f t="shared" si="4"/>
        <v>64873500</v>
      </c>
      <c r="F15" s="228">
        <f t="shared" si="4"/>
        <v>245306000</v>
      </c>
      <c r="G15" s="228">
        <f t="shared" si="4"/>
        <v>245306000</v>
      </c>
      <c r="H15" s="228">
        <f t="shared" si="4"/>
        <v>64762738</v>
      </c>
      <c r="I15" s="228">
        <f t="shared" si="4"/>
        <v>180543262</v>
      </c>
      <c r="J15" s="595">
        <f t="shared" si="4"/>
        <v>64679788</v>
      </c>
      <c r="K15" s="229"/>
    </row>
    <row r="16" spans="1:10" s="248" customFormat="1" ht="27" customHeight="1" thickBot="1">
      <c r="A16" s="594" t="s">
        <v>802</v>
      </c>
      <c r="B16" s="215">
        <v>20</v>
      </c>
      <c r="C16" s="228">
        <f aca="true" t="shared" si="5" ref="C16:J16">C17</f>
        <v>2306000</v>
      </c>
      <c r="D16" s="228">
        <f t="shared" si="5"/>
        <v>613500</v>
      </c>
      <c r="E16" s="228">
        <f t="shared" si="5"/>
        <v>613500</v>
      </c>
      <c r="F16" s="228">
        <f t="shared" si="5"/>
        <v>2306000</v>
      </c>
      <c r="G16" s="228">
        <f t="shared" si="5"/>
        <v>2306000</v>
      </c>
      <c r="H16" s="228">
        <f t="shared" si="5"/>
        <v>612148</v>
      </c>
      <c r="I16" s="228">
        <f t="shared" si="5"/>
        <v>1693852</v>
      </c>
      <c r="J16" s="595">
        <f t="shared" si="5"/>
        <v>612143</v>
      </c>
    </row>
    <row r="17" spans="1:10" s="241" customFormat="1" ht="42.75" customHeight="1" thickBot="1">
      <c r="A17" s="594" t="s">
        <v>803</v>
      </c>
      <c r="B17" s="250" t="s">
        <v>804</v>
      </c>
      <c r="C17" s="231">
        <f aca="true" t="shared" si="6" ref="C17:J17">C18+C41</f>
        <v>2306000</v>
      </c>
      <c r="D17" s="231">
        <f t="shared" si="6"/>
        <v>613500</v>
      </c>
      <c r="E17" s="231">
        <f t="shared" si="6"/>
        <v>613500</v>
      </c>
      <c r="F17" s="231">
        <f t="shared" si="6"/>
        <v>2306000</v>
      </c>
      <c r="G17" s="231">
        <f t="shared" si="6"/>
        <v>2306000</v>
      </c>
      <c r="H17" s="231">
        <f t="shared" si="6"/>
        <v>612148</v>
      </c>
      <c r="I17" s="231">
        <f t="shared" si="6"/>
        <v>1693852</v>
      </c>
      <c r="J17" s="596">
        <f t="shared" si="6"/>
        <v>612143</v>
      </c>
    </row>
    <row r="18" spans="1:10" s="253" customFormat="1" ht="15" customHeight="1">
      <c r="A18" s="597" t="s">
        <v>805</v>
      </c>
      <c r="B18" s="251"/>
      <c r="C18" s="252">
        <f>SUM(C19:C40)</f>
        <v>2306000</v>
      </c>
      <c r="D18" s="252">
        <f aca="true" t="shared" si="7" ref="D18:J18">SUM(D19:D40)</f>
        <v>613500</v>
      </c>
      <c r="E18" s="252">
        <f t="shared" si="7"/>
        <v>613500</v>
      </c>
      <c r="F18" s="252">
        <f t="shared" si="7"/>
        <v>2306000</v>
      </c>
      <c r="G18" s="252">
        <f t="shared" si="7"/>
        <v>2306000</v>
      </c>
      <c r="H18" s="252">
        <f t="shared" si="7"/>
        <v>612148</v>
      </c>
      <c r="I18" s="252">
        <f t="shared" si="7"/>
        <v>1693852</v>
      </c>
      <c r="J18" s="598">
        <f t="shared" si="7"/>
        <v>612143</v>
      </c>
    </row>
    <row r="19" spans="1:10" s="253" customFormat="1" ht="15" customHeight="1">
      <c r="A19" s="599" t="s">
        <v>806</v>
      </c>
      <c r="B19" s="254"/>
      <c r="C19" s="255">
        <v>2210</v>
      </c>
      <c r="D19" s="255">
        <v>580</v>
      </c>
      <c r="E19" s="255">
        <v>580</v>
      </c>
      <c r="F19" s="255">
        <v>2210</v>
      </c>
      <c r="G19" s="255">
        <v>2210</v>
      </c>
      <c r="H19" s="255">
        <v>568</v>
      </c>
      <c r="I19" s="255">
        <f>G19-H19</f>
        <v>1642</v>
      </c>
      <c r="J19" s="600">
        <v>568</v>
      </c>
    </row>
    <row r="20" spans="1:10" s="253" customFormat="1" ht="15" customHeight="1">
      <c r="A20" s="599" t="s">
        <v>807</v>
      </c>
      <c r="B20" s="254"/>
      <c r="C20" s="255">
        <v>110100</v>
      </c>
      <c r="D20" s="255">
        <v>28590</v>
      </c>
      <c r="E20" s="255">
        <v>28590</v>
      </c>
      <c r="F20" s="255">
        <v>110100</v>
      </c>
      <c r="G20" s="255">
        <v>110100</v>
      </c>
      <c r="H20" s="255">
        <v>28461</v>
      </c>
      <c r="I20" s="255">
        <f aca="true" t="shared" si="8" ref="I20:I31">G20-H20</f>
        <v>81639</v>
      </c>
      <c r="J20" s="600">
        <v>28461</v>
      </c>
    </row>
    <row r="21" spans="1:10" s="253" customFormat="1" ht="15" customHeight="1">
      <c r="A21" s="599" t="s">
        <v>808</v>
      </c>
      <c r="B21" s="254"/>
      <c r="C21" s="255">
        <v>36200</v>
      </c>
      <c r="D21" s="255">
        <v>9370</v>
      </c>
      <c r="E21" s="255">
        <v>9370</v>
      </c>
      <c r="F21" s="255">
        <v>36200</v>
      </c>
      <c r="G21" s="255">
        <v>36200</v>
      </c>
      <c r="H21" s="255">
        <v>9356</v>
      </c>
      <c r="I21" s="255">
        <f t="shared" si="8"/>
        <v>26844</v>
      </c>
      <c r="J21" s="600">
        <v>9356</v>
      </c>
    </row>
    <row r="22" spans="1:10" s="253" customFormat="1" ht="15" customHeight="1">
      <c r="A22" s="599" t="s">
        <v>1116</v>
      </c>
      <c r="B22" s="254"/>
      <c r="C22" s="255">
        <v>4900</v>
      </c>
      <c r="D22" s="255">
        <v>1180</v>
      </c>
      <c r="E22" s="255">
        <v>1180</v>
      </c>
      <c r="F22" s="255">
        <v>4900</v>
      </c>
      <c r="G22" s="255">
        <v>4900</v>
      </c>
      <c r="H22" s="255">
        <v>1162</v>
      </c>
      <c r="I22" s="255">
        <f t="shared" si="8"/>
        <v>3738</v>
      </c>
      <c r="J22" s="600">
        <v>1162</v>
      </c>
    </row>
    <row r="23" spans="1:10" s="253" customFormat="1" ht="15" customHeight="1">
      <c r="A23" s="599" t="s">
        <v>809</v>
      </c>
      <c r="B23" s="254"/>
      <c r="C23" s="255">
        <v>23200</v>
      </c>
      <c r="D23" s="255">
        <v>5950</v>
      </c>
      <c r="E23" s="255">
        <v>5950</v>
      </c>
      <c r="F23" s="255">
        <v>23200</v>
      </c>
      <c r="G23" s="255">
        <v>23200</v>
      </c>
      <c r="H23" s="255">
        <v>5920</v>
      </c>
      <c r="I23" s="255">
        <f t="shared" si="8"/>
        <v>17280</v>
      </c>
      <c r="J23" s="600">
        <v>5920</v>
      </c>
    </row>
    <row r="24" spans="1:10" s="253" customFormat="1" ht="15" customHeight="1">
      <c r="A24" s="599" t="s">
        <v>810</v>
      </c>
      <c r="B24" s="254"/>
      <c r="C24" s="255">
        <v>20100</v>
      </c>
      <c r="D24" s="255">
        <v>5200</v>
      </c>
      <c r="E24" s="255">
        <v>5200</v>
      </c>
      <c r="F24" s="255">
        <v>20100</v>
      </c>
      <c r="G24" s="255">
        <v>20100</v>
      </c>
      <c r="H24" s="255">
        <v>5184</v>
      </c>
      <c r="I24" s="255">
        <f t="shared" si="8"/>
        <v>14916</v>
      </c>
      <c r="J24" s="600">
        <v>5184</v>
      </c>
    </row>
    <row r="25" spans="1:10" s="253" customFormat="1" ht="15" customHeight="1">
      <c r="A25" s="599" t="s">
        <v>1117</v>
      </c>
      <c r="B25" s="254"/>
      <c r="C25" s="255">
        <v>6100</v>
      </c>
      <c r="D25" s="255">
        <v>1710</v>
      </c>
      <c r="E25" s="255">
        <v>1710</v>
      </c>
      <c r="F25" s="255">
        <v>6100</v>
      </c>
      <c r="G25" s="255">
        <v>6100</v>
      </c>
      <c r="H25" s="255">
        <v>1701</v>
      </c>
      <c r="I25" s="255">
        <f t="shared" si="8"/>
        <v>4399</v>
      </c>
      <c r="J25" s="600">
        <v>1701</v>
      </c>
    </row>
    <row r="26" spans="1:10" s="253" customFormat="1" ht="15" customHeight="1">
      <c r="A26" s="599" t="s">
        <v>811</v>
      </c>
      <c r="B26" s="254"/>
      <c r="C26" s="255">
        <v>1680400</v>
      </c>
      <c r="D26" s="255">
        <v>455600</v>
      </c>
      <c r="E26" s="255">
        <v>455600</v>
      </c>
      <c r="F26" s="255">
        <v>1680400</v>
      </c>
      <c r="G26" s="255">
        <v>1680400</v>
      </c>
      <c r="H26" s="255">
        <v>455088</v>
      </c>
      <c r="I26" s="255">
        <f t="shared" si="8"/>
        <v>1225312</v>
      </c>
      <c r="J26" s="600">
        <v>455087</v>
      </c>
    </row>
    <row r="27" spans="1:10" s="253" customFormat="1" ht="15" customHeight="1">
      <c r="A27" s="599" t="s">
        <v>812</v>
      </c>
      <c r="B27" s="254"/>
      <c r="C27" s="255">
        <v>100</v>
      </c>
      <c r="D27" s="255">
        <v>10</v>
      </c>
      <c r="E27" s="255">
        <v>10</v>
      </c>
      <c r="F27" s="255">
        <v>100</v>
      </c>
      <c r="G27" s="255">
        <v>100</v>
      </c>
      <c r="H27" s="255">
        <v>2</v>
      </c>
      <c r="I27" s="255">
        <f t="shared" si="8"/>
        <v>98</v>
      </c>
      <c r="J27" s="600">
        <v>2</v>
      </c>
    </row>
    <row r="28" spans="1:10" s="253" customFormat="1" ht="15" customHeight="1">
      <c r="A28" s="599" t="s">
        <v>813</v>
      </c>
      <c r="B28" s="254"/>
      <c r="C28" s="255">
        <v>3550</v>
      </c>
      <c r="D28" s="255">
        <v>940</v>
      </c>
      <c r="E28" s="255">
        <v>940</v>
      </c>
      <c r="F28" s="255">
        <v>3550</v>
      </c>
      <c r="G28" s="255">
        <v>3550</v>
      </c>
      <c r="H28" s="255">
        <v>892</v>
      </c>
      <c r="I28" s="255">
        <f t="shared" si="8"/>
        <v>2658</v>
      </c>
      <c r="J28" s="600">
        <v>892</v>
      </c>
    </row>
    <row r="29" spans="1:10" s="253" customFormat="1" ht="15" customHeight="1">
      <c r="A29" s="599" t="s">
        <v>814</v>
      </c>
      <c r="B29" s="254"/>
      <c r="C29" s="255">
        <v>32740</v>
      </c>
      <c r="D29" s="255">
        <v>8100</v>
      </c>
      <c r="E29" s="255">
        <v>8100</v>
      </c>
      <c r="F29" s="255">
        <v>32740</v>
      </c>
      <c r="G29" s="255">
        <v>32740</v>
      </c>
      <c r="H29" s="255">
        <v>7984</v>
      </c>
      <c r="I29" s="255">
        <f t="shared" si="8"/>
        <v>24756</v>
      </c>
      <c r="J29" s="600">
        <v>7984</v>
      </c>
    </row>
    <row r="30" spans="1:10" s="253" customFormat="1" ht="15" customHeight="1">
      <c r="A30" s="599" t="s">
        <v>815</v>
      </c>
      <c r="B30" s="254"/>
      <c r="C30" s="255">
        <v>228300</v>
      </c>
      <c r="D30" s="255">
        <v>57000</v>
      </c>
      <c r="E30" s="255">
        <v>57000</v>
      </c>
      <c r="F30" s="255">
        <v>228300</v>
      </c>
      <c r="G30" s="255">
        <v>228300</v>
      </c>
      <c r="H30" s="255">
        <v>56838</v>
      </c>
      <c r="I30" s="255">
        <f t="shared" si="8"/>
        <v>171462</v>
      </c>
      <c r="J30" s="600">
        <v>56838</v>
      </c>
    </row>
    <row r="31" spans="1:10" s="253" customFormat="1" ht="15" customHeight="1">
      <c r="A31" s="599" t="s">
        <v>1118</v>
      </c>
      <c r="B31" s="254"/>
      <c r="C31" s="255">
        <v>38200</v>
      </c>
      <c r="D31" s="255">
        <v>9500</v>
      </c>
      <c r="E31" s="255">
        <v>9500</v>
      </c>
      <c r="F31" s="255">
        <v>38200</v>
      </c>
      <c r="G31" s="255">
        <v>38200</v>
      </c>
      <c r="H31" s="255">
        <v>9356</v>
      </c>
      <c r="I31" s="255">
        <f t="shared" si="8"/>
        <v>28844</v>
      </c>
      <c r="J31" s="600">
        <v>9352</v>
      </c>
    </row>
    <row r="32" spans="1:10" s="253" customFormat="1" ht="15" customHeight="1">
      <c r="A32" s="601" t="s">
        <v>1119</v>
      </c>
      <c r="B32" s="254"/>
      <c r="C32" s="255"/>
      <c r="D32" s="255"/>
      <c r="E32" s="255"/>
      <c r="F32" s="255"/>
      <c r="G32" s="255"/>
      <c r="H32" s="255"/>
      <c r="I32" s="255">
        <f>G32-H32</f>
        <v>0</v>
      </c>
      <c r="J32" s="600"/>
    </row>
    <row r="33" spans="1:10" s="253" customFormat="1" ht="15" customHeight="1">
      <c r="A33" s="602" t="s">
        <v>1120</v>
      </c>
      <c r="B33" s="254"/>
      <c r="C33" s="255"/>
      <c r="D33" s="255"/>
      <c r="E33" s="255"/>
      <c r="F33" s="255"/>
      <c r="G33" s="255"/>
      <c r="H33" s="255"/>
      <c r="I33" s="255">
        <f aca="true" t="shared" si="9" ref="I33:I41">G33-H33</f>
        <v>0</v>
      </c>
      <c r="J33" s="600"/>
    </row>
    <row r="34" spans="1:10" s="253" customFormat="1" ht="15" customHeight="1">
      <c r="A34" s="602" t="s">
        <v>1121</v>
      </c>
      <c r="B34" s="254"/>
      <c r="C34" s="255"/>
      <c r="D34" s="255"/>
      <c r="E34" s="255"/>
      <c r="F34" s="255"/>
      <c r="G34" s="255"/>
      <c r="H34" s="255"/>
      <c r="I34" s="255">
        <f t="shared" si="9"/>
        <v>0</v>
      </c>
      <c r="J34" s="600"/>
    </row>
    <row r="35" spans="1:10" s="253" customFormat="1" ht="15" customHeight="1">
      <c r="A35" s="599" t="s">
        <v>1122</v>
      </c>
      <c r="B35" s="254"/>
      <c r="C35" s="255">
        <v>1300</v>
      </c>
      <c r="D35" s="255">
        <v>260</v>
      </c>
      <c r="E35" s="255">
        <v>260</v>
      </c>
      <c r="F35" s="255">
        <v>1300</v>
      </c>
      <c r="G35" s="255">
        <v>1300</v>
      </c>
      <c r="H35" s="255">
        <v>243</v>
      </c>
      <c r="I35" s="255">
        <f t="shared" si="9"/>
        <v>1057</v>
      </c>
      <c r="J35" s="600">
        <v>243</v>
      </c>
    </row>
    <row r="36" spans="1:10" s="253" customFormat="1" ht="15" customHeight="1">
      <c r="A36" s="599" t="s">
        <v>1123</v>
      </c>
      <c r="B36" s="254"/>
      <c r="C36" s="255"/>
      <c r="D36" s="255"/>
      <c r="E36" s="255"/>
      <c r="F36" s="255"/>
      <c r="G36" s="255"/>
      <c r="H36" s="255"/>
      <c r="I36" s="255">
        <f t="shared" si="9"/>
        <v>0</v>
      </c>
      <c r="J36" s="600"/>
    </row>
    <row r="37" spans="1:10" s="257" customFormat="1" ht="15" customHeight="1">
      <c r="A37" s="603" t="s">
        <v>1124</v>
      </c>
      <c r="B37" s="256"/>
      <c r="C37" s="255"/>
      <c r="D37" s="255"/>
      <c r="E37" s="255"/>
      <c r="F37" s="255"/>
      <c r="G37" s="255"/>
      <c r="H37" s="255"/>
      <c r="I37" s="255">
        <f t="shared" si="9"/>
        <v>0</v>
      </c>
      <c r="J37" s="600"/>
    </row>
    <row r="38" spans="1:10" s="253" customFormat="1" ht="15" customHeight="1">
      <c r="A38" s="602" t="s">
        <v>816</v>
      </c>
      <c r="B38" s="254"/>
      <c r="C38" s="255"/>
      <c r="D38" s="255"/>
      <c r="E38" s="255"/>
      <c r="F38" s="255"/>
      <c r="G38" s="255"/>
      <c r="H38" s="255"/>
      <c r="I38" s="255">
        <f t="shared" si="9"/>
        <v>0</v>
      </c>
      <c r="J38" s="600"/>
    </row>
    <row r="39" spans="1:10" s="253" customFormat="1" ht="15" customHeight="1">
      <c r="A39" s="602" t="s">
        <v>817</v>
      </c>
      <c r="B39" s="258"/>
      <c r="C39" s="255">
        <v>118600</v>
      </c>
      <c r="D39" s="255">
        <v>29510</v>
      </c>
      <c r="E39" s="255">
        <v>29510</v>
      </c>
      <c r="F39" s="255">
        <v>118600</v>
      </c>
      <c r="G39" s="255">
        <v>118600</v>
      </c>
      <c r="H39" s="255">
        <v>29393</v>
      </c>
      <c r="I39" s="255">
        <f t="shared" si="9"/>
        <v>89207</v>
      </c>
      <c r="J39" s="600">
        <v>29393</v>
      </c>
    </row>
    <row r="40" spans="1:10" s="260" customFormat="1" ht="15" customHeight="1" thickBot="1">
      <c r="A40" s="604" t="s">
        <v>818</v>
      </c>
      <c r="B40" s="259"/>
      <c r="C40" s="255"/>
      <c r="D40" s="255"/>
      <c r="E40" s="255"/>
      <c r="F40" s="255"/>
      <c r="G40" s="255"/>
      <c r="H40" s="255"/>
      <c r="I40" s="255">
        <f t="shared" si="9"/>
        <v>0</v>
      </c>
      <c r="J40" s="600"/>
    </row>
    <row r="41" spans="1:10" s="253" customFormat="1" ht="15" customHeight="1" thickBot="1">
      <c r="A41" s="605" t="s">
        <v>819</v>
      </c>
      <c r="B41" s="261"/>
      <c r="C41" s="262"/>
      <c r="D41" s="255"/>
      <c r="E41" s="255"/>
      <c r="F41" s="255"/>
      <c r="G41" s="255"/>
      <c r="H41" s="255"/>
      <c r="I41" s="255">
        <f t="shared" si="9"/>
        <v>0</v>
      </c>
      <c r="J41" s="600"/>
    </row>
    <row r="42" spans="1:10" s="248" customFormat="1" ht="59.25" customHeight="1" thickBot="1">
      <c r="A42" s="606" t="s">
        <v>781</v>
      </c>
      <c r="B42" s="213" t="s">
        <v>782</v>
      </c>
      <c r="C42" s="214" t="s">
        <v>1115</v>
      </c>
      <c r="D42" s="214" t="s">
        <v>1111</v>
      </c>
      <c r="E42" s="213" t="s">
        <v>783</v>
      </c>
      <c r="F42" s="213" t="s">
        <v>784</v>
      </c>
      <c r="G42" s="213" t="s">
        <v>785</v>
      </c>
      <c r="H42" s="213" t="s">
        <v>786</v>
      </c>
      <c r="I42" s="213" t="s">
        <v>787</v>
      </c>
      <c r="J42" s="607" t="s">
        <v>788</v>
      </c>
    </row>
    <row r="43" spans="1:10" s="248" customFormat="1" ht="21" customHeight="1" thickBot="1">
      <c r="A43" s="580">
        <v>1</v>
      </c>
      <c r="B43" s="215">
        <v>2</v>
      </c>
      <c r="C43" s="216">
        <v>3</v>
      </c>
      <c r="D43" s="215">
        <v>4</v>
      </c>
      <c r="E43" s="216">
        <v>5</v>
      </c>
      <c r="F43" s="215">
        <v>6</v>
      </c>
      <c r="G43" s="216">
        <v>7</v>
      </c>
      <c r="H43" s="215">
        <v>8</v>
      </c>
      <c r="I43" s="216">
        <v>9</v>
      </c>
      <c r="J43" s="581">
        <v>10</v>
      </c>
    </row>
    <row r="44" spans="1:10" s="241" customFormat="1" ht="15" customHeight="1" thickBot="1">
      <c r="A44" s="608" t="s">
        <v>820</v>
      </c>
      <c r="B44" s="250">
        <v>57</v>
      </c>
      <c r="C44" s="231">
        <f aca="true" t="shared" si="10" ref="C44:J44">C45+C78</f>
        <v>243000000</v>
      </c>
      <c r="D44" s="231">
        <f t="shared" si="10"/>
        <v>64260000</v>
      </c>
      <c r="E44" s="231">
        <f t="shared" si="10"/>
        <v>64260000</v>
      </c>
      <c r="F44" s="231">
        <f t="shared" si="10"/>
        <v>243000000</v>
      </c>
      <c r="G44" s="231">
        <f t="shared" si="10"/>
        <v>243000000</v>
      </c>
      <c r="H44" s="231">
        <f t="shared" si="10"/>
        <v>64150590</v>
      </c>
      <c r="I44" s="231">
        <f t="shared" si="10"/>
        <v>178849410</v>
      </c>
      <c r="J44" s="596">
        <f t="shared" si="10"/>
        <v>64067645</v>
      </c>
    </row>
    <row r="45" spans="1:10" s="241" customFormat="1" ht="32.25" customHeight="1" thickBot="1">
      <c r="A45" s="609" t="s">
        <v>821</v>
      </c>
      <c r="B45" s="263" t="s">
        <v>822</v>
      </c>
      <c r="C45" s="264">
        <f aca="true" t="shared" si="11" ref="C45:J45">C46</f>
        <v>243000000</v>
      </c>
      <c r="D45" s="264">
        <f t="shared" si="11"/>
        <v>64260000</v>
      </c>
      <c r="E45" s="264">
        <f t="shared" si="11"/>
        <v>64260000</v>
      </c>
      <c r="F45" s="264">
        <f t="shared" si="11"/>
        <v>243000000</v>
      </c>
      <c r="G45" s="264">
        <f t="shared" si="11"/>
        <v>243000000</v>
      </c>
      <c r="H45" s="264">
        <f t="shared" si="11"/>
        <v>64152600</v>
      </c>
      <c r="I45" s="264">
        <f t="shared" si="11"/>
        <v>178847400</v>
      </c>
      <c r="J45" s="610">
        <f t="shared" si="11"/>
        <v>64067645</v>
      </c>
    </row>
    <row r="46" spans="1:10" s="241" customFormat="1" ht="15" customHeight="1" thickBot="1">
      <c r="A46" s="594" t="s">
        <v>823</v>
      </c>
      <c r="B46" s="250"/>
      <c r="C46" s="231">
        <f aca="true" t="shared" si="12" ref="C46:J46">C47+C48+C49+C50+C51+C52+C53+C54+C55+C56+C57+C58+C59+C60+C61+C62+C63+C64+C66+C68+C69+C70+C71+C72+C73+C74+C75+C76+C77</f>
        <v>243000000</v>
      </c>
      <c r="D46" s="231">
        <f t="shared" si="12"/>
        <v>64260000</v>
      </c>
      <c r="E46" s="231">
        <f t="shared" si="12"/>
        <v>64260000</v>
      </c>
      <c r="F46" s="231">
        <f t="shared" si="12"/>
        <v>243000000</v>
      </c>
      <c r="G46" s="231">
        <f t="shared" si="12"/>
        <v>243000000</v>
      </c>
      <c r="H46" s="231">
        <f t="shared" si="12"/>
        <v>64152600</v>
      </c>
      <c r="I46" s="231">
        <f t="shared" si="12"/>
        <v>178847400</v>
      </c>
      <c r="J46" s="596">
        <f t="shared" si="12"/>
        <v>64067645</v>
      </c>
    </row>
    <row r="47" spans="1:10" s="253" customFormat="1" ht="15" customHeight="1">
      <c r="A47" s="611" t="s">
        <v>824</v>
      </c>
      <c r="B47" s="224"/>
      <c r="C47" s="225">
        <v>235000</v>
      </c>
      <c r="D47" s="225">
        <v>63000</v>
      </c>
      <c r="E47" s="225">
        <v>63000</v>
      </c>
      <c r="F47" s="225">
        <v>235000</v>
      </c>
      <c r="G47" s="225">
        <v>235000</v>
      </c>
      <c r="H47" s="225">
        <v>62339</v>
      </c>
      <c r="I47" s="265">
        <f aca="true" t="shared" si="13" ref="I47:I52">G47-H47</f>
        <v>172661</v>
      </c>
      <c r="J47" s="612">
        <v>62911</v>
      </c>
    </row>
    <row r="48" spans="1:10" s="253" customFormat="1" ht="15" customHeight="1">
      <c r="A48" s="602" t="s">
        <v>825</v>
      </c>
      <c r="B48" s="254"/>
      <c r="C48" s="225">
        <v>12500</v>
      </c>
      <c r="D48" s="225">
        <v>3000</v>
      </c>
      <c r="E48" s="225">
        <v>3000</v>
      </c>
      <c r="F48" s="225">
        <v>12500</v>
      </c>
      <c r="G48" s="225">
        <v>12500</v>
      </c>
      <c r="H48" s="225">
        <v>2681</v>
      </c>
      <c r="I48" s="265">
        <f t="shared" si="13"/>
        <v>9819</v>
      </c>
      <c r="J48" s="612">
        <v>2681</v>
      </c>
    </row>
    <row r="49" spans="1:10" s="267" customFormat="1" ht="33">
      <c r="A49" s="602" t="s">
        <v>1125</v>
      </c>
      <c r="B49" s="266"/>
      <c r="C49" s="225">
        <v>11260000</v>
      </c>
      <c r="D49" s="225">
        <v>3040000</v>
      </c>
      <c r="E49" s="225">
        <v>3040000</v>
      </c>
      <c r="F49" s="225">
        <v>11260000</v>
      </c>
      <c r="G49" s="225">
        <v>11260000</v>
      </c>
      <c r="H49" s="225">
        <v>3037394</v>
      </c>
      <c r="I49" s="265">
        <f t="shared" si="13"/>
        <v>8222606</v>
      </c>
      <c r="J49" s="612">
        <v>3034567</v>
      </c>
    </row>
    <row r="50" spans="1:10" s="253" customFormat="1" ht="33">
      <c r="A50" s="602" t="s">
        <v>1126</v>
      </c>
      <c r="B50" s="254"/>
      <c r="C50" s="225">
        <v>4055000</v>
      </c>
      <c r="D50" s="225">
        <v>1090000</v>
      </c>
      <c r="E50" s="225">
        <v>1090000</v>
      </c>
      <c r="F50" s="225">
        <v>4055000</v>
      </c>
      <c r="G50" s="225">
        <v>4055000</v>
      </c>
      <c r="H50" s="225">
        <v>1089380</v>
      </c>
      <c r="I50" s="265">
        <f t="shared" si="13"/>
        <v>2965620</v>
      </c>
      <c r="J50" s="612">
        <v>1088454</v>
      </c>
    </row>
    <row r="51" spans="1:10" s="253" customFormat="1" ht="15" customHeight="1">
      <c r="A51" s="602" t="s">
        <v>1127</v>
      </c>
      <c r="B51" s="254"/>
      <c r="C51" s="225">
        <v>873000</v>
      </c>
      <c r="D51" s="225">
        <v>230000</v>
      </c>
      <c r="E51" s="225">
        <v>230000</v>
      </c>
      <c r="F51" s="225">
        <v>873000</v>
      </c>
      <c r="G51" s="225">
        <v>873000</v>
      </c>
      <c r="H51" s="225">
        <v>228630</v>
      </c>
      <c r="I51" s="265">
        <f t="shared" si="13"/>
        <v>644370</v>
      </c>
      <c r="J51" s="612">
        <v>228630</v>
      </c>
    </row>
    <row r="52" spans="1:10" s="253" customFormat="1" ht="33">
      <c r="A52" s="602" t="s">
        <v>1128</v>
      </c>
      <c r="B52" s="254"/>
      <c r="C52" s="225">
        <v>3820000</v>
      </c>
      <c r="D52" s="225">
        <v>1031000</v>
      </c>
      <c r="E52" s="225">
        <v>1031000</v>
      </c>
      <c r="F52" s="225">
        <v>3820000</v>
      </c>
      <c r="G52" s="225">
        <v>3820000</v>
      </c>
      <c r="H52" s="225">
        <v>1030107</v>
      </c>
      <c r="I52" s="255">
        <f t="shared" si="13"/>
        <v>2789893</v>
      </c>
      <c r="J52" s="612">
        <v>1028127</v>
      </c>
    </row>
    <row r="53" spans="1:10" s="253" customFormat="1" ht="49.5">
      <c r="A53" s="602" t="s">
        <v>1129</v>
      </c>
      <c r="B53" s="254"/>
      <c r="C53" s="225">
        <v>2070000</v>
      </c>
      <c r="D53" s="225">
        <v>556000</v>
      </c>
      <c r="E53" s="225">
        <v>556000</v>
      </c>
      <c r="F53" s="225">
        <v>2070000</v>
      </c>
      <c r="G53" s="225">
        <v>2070000</v>
      </c>
      <c r="H53" s="225">
        <v>554784</v>
      </c>
      <c r="I53" s="255">
        <f aca="true" t="shared" si="14" ref="I53:I68">G53-H53</f>
        <v>1515216</v>
      </c>
      <c r="J53" s="612">
        <v>555012</v>
      </c>
    </row>
    <row r="54" spans="1:10" s="253" customFormat="1" ht="33">
      <c r="A54" s="602" t="s">
        <v>1130</v>
      </c>
      <c r="B54" s="254"/>
      <c r="C54" s="225">
        <v>3850000</v>
      </c>
      <c r="D54" s="225">
        <v>1025000</v>
      </c>
      <c r="E54" s="225">
        <v>1025000</v>
      </c>
      <c r="F54" s="225">
        <v>3850000</v>
      </c>
      <c r="G54" s="225">
        <v>3850000</v>
      </c>
      <c r="H54" s="225">
        <v>1022101</v>
      </c>
      <c r="I54" s="255">
        <f t="shared" si="14"/>
        <v>2827899</v>
      </c>
      <c r="J54" s="612">
        <v>1022101</v>
      </c>
    </row>
    <row r="55" spans="1:10" s="253" customFormat="1" ht="15" customHeight="1">
      <c r="A55" s="602" t="s">
        <v>826</v>
      </c>
      <c r="B55" s="254"/>
      <c r="C55" s="225">
        <v>182654800</v>
      </c>
      <c r="D55" s="225">
        <v>48084000</v>
      </c>
      <c r="E55" s="225">
        <v>48084000</v>
      </c>
      <c r="F55" s="225">
        <v>182654800</v>
      </c>
      <c r="G55" s="225">
        <v>182654800</v>
      </c>
      <c r="H55" s="225">
        <v>48023445</v>
      </c>
      <c r="I55" s="255">
        <f t="shared" si="14"/>
        <v>134631355</v>
      </c>
      <c r="J55" s="612">
        <v>48028255</v>
      </c>
    </row>
    <row r="56" spans="1:10" s="253" customFormat="1" ht="15" customHeight="1">
      <c r="A56" s="602" t="s">
        <v>1131</v>
      </c>
      <c r="B56" s="254"/>
      <c r="C56" s="225">
        <v>7000</v>
      </c>
      <c r="D56" s="225">
        <v>1500</v>
      </c>
      <c r="E56" s="225">
        <v>1500</v>
      </c>
      <c r="F56" s="225">
        <v>7000</v>
      </c>
      <c r="G56" s="225">
        <v>7000</v>
      </c>
      <c r="H56" s="225">
        <v>1089</v>
      </c>
      <c r="I56" s="255">
        <f t="shared" si="14"/>
        <v>5911</v>
      </c>
      <c r="J56" s="612">
        <v>1089</v>
      </c>
    </row>
    <row r="57" spans="1:10" s="253" customFormat="1" ht="12.75" customHeight="1">
      <c r="A57" s="602" t="s">
        <v>1132</v>
      </c>
      <c r="B57" s="254"/>
      <c r="C57" s="225">
        <v>745000</v>
      </c>
      <c r="D57" s="225">
        <v>198500</v>
      </c>
      <c r="E57" s="225">
        <v>198500</v>
      </c>
      <c r="F57" s="225">
        <v>745000</v>
      </c>
      <c r="G57" s="225">
        <v>745000</v>
      </c>
      <c r="H57" s="225">
        <v>196663</v>
      </c>
      <c r="I57" s="255">
        <f t="shared" si="14"/>
        <v>548337</v>
      </c>
      <c r="J57" s="612">
        <v>196663</v>
      </c>
    </row>
    <row r="58" spans="1:10" s="253" customFormat="1" ht="33">
      <c r="A58" s="602" t="s">
        <v>1144</v>
      </c>
      <c r="B58" s="254"/>
      <c r="C58" s="225">
        <v>3240650</v>
      </c>
      <c r="D58" s="225">
        <v>875000</v>
      </c>
      <c r="E58" s="225">
        <v>875000</v>
      </c>
      <c r="F58" s="225">
        <v>3240650</v>
      </c>
      <c r="G58" s="225">
        <v>3240650</v>
      </c>
      <c r="H58" s="225">
        <v>871541</v>
      </c>
      <c r="I58" s="255">
        <f t="shared" si="14"/>
        <v>2369109</v>
      </c>
      <c r="J58" s="612">
        <v>872651</v>
      </c>
    </row>
    <row r="59" spans="1:10" s="253" customFormat="1" ht="28.5" customHeight="1">
      <c r="A59" s="613" t="s">
        <v>1133</v>
      </c>
      <c r="B59" s="254"/>
      <c r="C59" s="225">
        <v>23595550</v>
      </c>
      <c r="D59" s="225">
        <v>6335000</v>
      </c>
      <c r="E59" s="225">
        <v>6335000</v>
      </c>
      <c r="F59" s="225">
        <v>23595550</v>
      </c>
      <c r="G59" s="225">
        <v>23595550</v>
      </c>
      <c r="H59" s="225">
        <v>6333456</v>
      </c>
      <c r="I59" s="255">
        <f t="shared" si="14"/>
        <v>17262094</v>
      </c>
      <c r="J59" s="612">
        <v>6336695</v>
      </c>
    </row>
    <row r="60" spans="1:10" s="253" customFormat="1" ht="15" customHeight="1">
      <c r="A60" s="602" t="s">
        <v>1134</v>
      </c>
      <c r="B60" s="254"/>
      <c r="C60" s="225">
        <v>5012500</v>
      </c>
      <c r="D60" s="225">
        <v>1350000</v>
      </c>
      <c r="E60" s="225">
        <v>1350000</v>
      </c>
      <c r="F60" s="225">
        <v>5012500</v>
      </c>
      <c r="G60" s="225">
        <v>5012500</v>
      </c>
      <c r="H60" s="225">
        <v>1348584</v>
      </c>
      <c r="I60" s="255">
        <f t="shared" si="14"/>
        <v>3663916</v>
      </c>
      <c r="J60" s="612">
        <v>1351942</v>
      </c>
    </row>
    <row r="61" spans="1:10" s="253" customFormat="1" ht="15" customHeight="1">
      <c r="A61" s="602" t="s">
        <v>827</v>
      </c>
      <c r="B61" s="254"/>
      <c r="C61" s="225">
        <v>510000</v>
      </c>
      <c r="D61" s="225">
        <v>110000</v>
      </c>
      <c r="E61" s="225">
        <v>110000</v>
      </c>
      <c r="F61" s="225">
        <v>510000</v>
      </c>
      <c r="G61" s="225">
        <v>510000</v>
      </c>
      <c r="H61" s="225">
        <v>107296</v>
      </c>
      <c r="I61" s="255">
        <f t="shared" si="14"/>
        <v>402704</v>
      </c>
      <c r="J61" s="612">
        <v>71343</v>
      </c>
    </row>
    <row r="62" spans="1:10" s="253" customFormat="1" ht="15" customHeight="1">
      <c r="A62" s="602" t="s">
        <v>828</v>
      </c>
      <c r="B62" s="254"/>
      <c r="C62" s="225">
        <v>39100</v>
      </c>
      <c r="D62" s="225">
        <v>10000</v>
      </c>
      <c r="E62" s="225">
        <v>10000</v>
      </c>
      <c r="F62" s="225">
        <v>39100</v>
      </c>
      <c r="G62" s="225">
        <v>39100</v>
      </c>
      <c r="H62" s="225">
        <v>8967</v>
      </c>
      <c r="I62" s="255">
        <f t="shared" si="14"/>
        <v>30133</v>
      </c>
      <c r="J62" s="612">
        <v>6038</v>
      </c>
    </row>
    <row r="63" spans="1:10" s="253" customFormat="1" ht="15" customHeight="1">
      <c r="A63" s="602" t="s">
        <v>829</v>
      </c>
      <c r="B63" s="254"/>
      <c r="C63" s="225">
        <v>215500</v>
      </c>
      <c r="D63" s="225">
        <v>55000</v>
      </c>
      <c r="E63" s="225">
        <v>55000</v>
      </c>
      <c r="F63" s="225">
        <v>215500</v>
      </c>
      <c r="G63" s="225">
        <v>215500</v>
      </c>
      <c r="H63" s="225">
        <v>52014</v>
      </c>
      <c r="I63" s="255">
        <f t="shared" si="14"/>
        <v>163486</v>
      </c>
      <c r="J63" s="612">
        <v>34825</v>
      </c>
    </row>
    <row r="64" spans="1:10" s="253" customFormat="1" ht="16.5">
      <c r="A64" s="602" t="s">
        <v>830</v>
      </c>
      <c r="B64" s="254"/>
      <c r="C64" s="225">
        <v>195000</v>
      </c>
      <c r="D64" s="225">
        <v>50000</v>
      </c>
      <c r="E64" s="225">
        <v>50000</v>
      </c>
      <c r="F64" s="225">
        <v>195000</v>
      </c>
      <c r="G64" s="225">
        <v>195000</v>
      </c>
      <c r="H64" s="225">
        <v>45357</v>
      </c>
      <c r="I64" s="255">
        <f t="shared" si="14"/>
        <v>149643</v>
      </c>
      <c r="J64" s="612">
        <v>30550</v>
      </c>
    </row>
    <row r="65" spans="1:10" s="269" customFormat="1" ht="12.75" customHeight="1">
      <c r="A65" s="614" t="s">
        <v>831</v>
      </c>
      <c r="B65" s="268"/>
      <c r="C65" s="225"/>
      <c r="D65" s="225"/>
      <c r="E65" s="225"/>
      <c r="F65" s="225"/>
      <c r="G65" s="225"/>
      <c r="H65" s="225"/>
      <c r="I65" s="255">
        <f t="shared" si="14"/>
        <v>0</v>
      </c>
      <c r="J65" s="612"/>
    </row>
    <row r="66" spans="1:10" s="253" customFormat="1" ht="16.5">
      <c r="A66" s="613" t="s">
        <v>832</v>
      </c>
      <c r="B66" s="270"/>
      <c r="C66" s="225">
        <v>240000</v>
      </c>
      <c r="D66" s="225">
        <v>60000</v>
      </c>
      <c r="E66" s="225">
        <v>60000</v>
      </c>
      <c r="F66" s="225">
        <v>240000</v>
      </c>
      <c r="G66" s="225">
        <v>240000</v>
      </c>
      <c r="H66" s="225">
        <v>52035</v>
      </c>
      <c r="I66" s="255">
        <f t="shared" si="14"/>
        <v>187965</v>
      </c>
      <c r="J66" s="612">
        <v>28631</v>
      </c>
    </row>
    <row r="67" spans="1:10" s="269" customFormat="1" ht="15" customHeight="1">
      <c r="A67" s="614" t="s">
        <v>831</v>
      </c>
      <c r="B67" s="268"/>
      <c r="C67" s="225"/>
      <c r="D67" s="225"/>
      <c r="E67" s="225"/>
      <c r="F67" s="225"/>
      <c r="G67" s="225"/>
      <c r="H67" s="225"/>
      <c r="I67" s="255">
        <f t="shared" si="14"/>
        <v>0</v>
      </c>
      <c r="J67" s="612"/>
    </row>
    <row r="68" spans="1:10" s="253" customFormat="1" ht="15" customHeight="1">
      <c r="A68" s="602" t="s">
        <v>833</v>
      </c>
      <c r="B68" s="270"/>
      <c r="C68" s="225"/>
      <c r="D68" s="225"/>
      <c r="E68" s="225"/>
      <c r="F68" s="225"/>
      <c r="G68" s="225"/>
      <c r="H68" s="225"/>
      <c r="I68" s="255">
        <f t="shared" si="14"/>
        <v>0</v>
      </c>
      <c r="J68" s="612"/>
    </row>
    <row r="69" spans="1:10" s="253" customFormat="1" ht="15" customHeight="1">
      <c r="A69" s="602" t="s">
        <v>1135</v>
      </c>
      <c r="B69" s="254"/>
      <c r="C69" s="225">
        <v>10000</v>
      </c>
      <c r="D69" s="225">
        <v>2000</v>
      </c>
      <c r="E69" s="225">
        <v>2000</v>
      </c>
      <c r="F69" s="225">
        <v>10000</v>
      </c>
      <c r="G69" s="225">
        <v>10000</v>
      </c>
      <c r="H69" s="225">
        <v>735</v>
      </c>
      <c r="I69" s="255">
        <f>G69-H69</f>
        <v>9265</v>
      </c>
      <c r="J69" s="612">
        <v>735</v>
      </c>
    </row>
    <row r="70" spans="1:10" s="253" customFormat="1" ht="15" customHeight="1">
      <c r="A70" s="602" t="s">
        <v>1136</v>
      </c>
      <c r="B70" s="254"/>
      <c r="C70" s="225"/>
      <c r="D70" s="225"/>
      <c r="E70" s="225"/>
      <c r="F70" s="225"/>
      <c r="G70" s="225"/>
      <c r="H70" s="225"/>
      <c r="I70" s="255">
        <f aca="true" t="shared" si="15" ref="I70:I77">G70-H70</f>
        <v>0</v>
      </c>
      <c r="J70" s="612"/>
    </row>
    <row r="71" spans="1:10" s="253" customFormat="1" ht="15" customHeight="1">
      <c r="A71" s="602" t="s">
        <v>1137</v>
      </c>
      <c r="B71" s="254"/>
      <c r="C71" s="225"/>
      <c r="D71" s="225"/>
      <c r="E71" s="225"/>
      <c r="F71" s="225"/>
      <c r="G71" s="225"/>
      <c r="H71" s="225"/>
      <c r="I71" s="255">
        <f t="shared" si="15"/>
        <v>0</v>
      </c>
      <c r="J71" s="612"/>
    </row>
    <row r="72" spans="1:10" s="253" customFormat="1" ht="29.25" customHeight="1">
      <c r="A72" s="602" t="s">
        <v>1138</v>
      </c>
      <c r="B72" s="254"/>
      <c r="C72" s="225"/>
      <c r="D72" s="225"/>
      <c r="E72" s="225"/>
      <c r="F72" s="225"/>
      <c r="G72" s="225"/>
      <c r="H72" s="225"/>
      <c r="I72" s="255">
        <f t="shared" si="15"/>
        <v>0</v>
      </c>
      <c r="J72" s="612"/>
    </row>
    <row r="73" spans="1:10" s="253" customFormat="1" ht="15" customHeight="1">
      <c r="A73" s="602" t="s">
        <v>1139</v>
      </c>
      <c r="B73" s="254"/>
      <c r="C73" s="225"/>
      <c r="D73" s="225"/>
      <c r="E73" s="225"/>
      <c r="F73" s="225"/>
      <c r="G73" s="225"/>
      <c r="H73" s="225"/>
      <c r="I73" s="255">
        <f t="shared" si="15"/>
        <v>0</v>
      </c>
      <c r="J73" s="612"/>
    </row>
    <row r="74" spans="1:10" s="253" customFormat="1" ht="30.75" customHeight="1">
      <c r="A74" s="602" t="s">
        <v>1140</v>
      </c>
      <c r="B74" s="254"/>
      <c r="C74" s="225">
        <v>325500</v>
      </c>
      <c r="D74" s="225">
        <v>85000</v>
      </c>
      <c r="E74" s="225">
        <v>85000</v>
      </c>
      <c r="F74" s="225">
        <v>325500</v>
      </c>
      <c r="G74" s="225">
        <v>325500</v>
      </c>
      <c r="H74" s="225">
        <v>79256</v>
      </c>
      <c r="I74" s="255">
        <f t="shared" si="15"/>
        <v>246244</v>
      </c>
      <c r="J74" s="612">
        <v>80999</v>
      </c>
    </row>
    <row r="75" spans="1:10" s="253" customFormat="1" ht="15" customHeight="1">
      <c r="A75" s="602" t="s">
        <v>1141</v>
      </c>
      <c r="B75" s="258"/>
      <c r="C75" s="225">
        <v>33900</v>
      </c>
      <c r="D75" s="225">
        <v>6000</v>
      </c>
      <c r="E75" s="225">
        <v>6000</v>
      </c>
      <c r="F75" s="225">
        <v>33900</v>
      </c>
      <c r="G75" s="225">
        <v>33900</v>
      </c>
      <c r="H75" s="225">
        <v>4746</v>
      </c>
      <c r="I75" s="255">
        <f t="shared" si="15"/>
        <v>29154</v>
      </c>
      <c r="J75" s="612">
        <v>4746</v>
      </c>
    </row>
    <row r="76" spans="1:10" s="257" customFormat="1" ht="27.75" customHeight="1">
      <c r="A76" s="615" t="s">
        <v>1142</v>
      </c>
      <c r="B76" s="256"/>
      <c r="C76" s="225"/>
      <c r="D76" s="225"/>
      <c r="E76" s="225"/>
      <c r="F76" s="225"/>
      <c r="G76" s="225"/>
      <c r="H76" s="225"/>
      <c r="I76" s="255">
        <f t="shared" si="15"/>
        <v>0</v>
      </c>
      <c r="J76" s="612"/>
    </row>
    <row r="77" spans="1:10" s="253" customFormat="1" ht="33.75" thickBot="1">
      <c r="A77" s="616" t="s">
        <v>1143</v>
      </c>
      <c r="B77" s="259"/>
      <c r="C77" s="225"/>
      <c r="D77" s="225"/>
      <c r="E77" s="225"/>
      <c r="F77" s="225"/>
      <c r="G77" s="225"/>
      <c r="H77" s="225"/>
      <c r="I77" s="255">
        <f t="shared" si="15"/>
        <v>0</v>
      </c>
      <c r="J77" s="612"/>
    </row>
    <row r="78" spans="1:10" s="271" customFormat="1" ht="15" customHeight="1" thickBot="1">
      <c r="A78" s="594" t="s">
        <v>834</v>
      </c>
      <c r="B78" s="250" t="s">
        <v>835</v>
      </c>
      <c r="C78" s="231">
        <f aca="true" t="shared" si="16" ref="C78:J78">C79</f>
        <v>0</v>
      </c>
      <c r="D78" s="231">
        <f t="shared" si="16"/>
        <v>0</v>
      </c>
      <c r="E78" s="231">
        <f t="shared" si="16"/>
        <v>0</v>
      </c>
      <c r="F78" s="231">
        <f t="shared" si="16"/>
        <v>0</v>
      </c>
      <c r="G78" s="231">
        <f t="shared" si="16"/>
        <v>0</v>
      </c>
      <c r="H78" s="231">
        <f t="shared" si="16"/>
        <v>-2010</v>
      </c>
      <c r="I78" s="231">
        <f t="shared" si="16"/>
        <v>2010</v>
      </c>
      <c r="J78" s="596">
        <f t="shared" si="16"/>
        <v>0</v>
      </c>
    </row>
    <row r="79" spans="1:10" s="253" customFormat="1" ht="15" customHeight="1" thickBot="1">
      <c r="A79" s="605" t="s">
        <v>836</v>
      </c>
      <c r="B79" s="261"/>
      <c r="C79" s="223"/>
      <c r="D79" s="223"/>
      <c r="E79" s="223"/>
      <c r="F79" s="223"/>
      <c r="G79" s="223"/>
      <c r="H79" s="223">
        <v>-2010</v>
      </c>
      <c r="I79" s="262">
        <f>G79-H79</f>
        <v>2010</v>
      </c>
      <c r="J79" s="617"/>
    </row>
    <row r="80" spans="1:10" s="238" customFormat="1" ht="21" customHeight="1" thickBot="1">
      <c r="A80" s="618" t="s">
        <v>837</v>
      </c>
      <c r="B80" s="272" t="s">
        <v>838</v>
      </c>
      <c r="C80" s="273">
        <f aca="true" t="shared" si="17" ref="C80:J80">C16+C44</f>
        <v>245306000</v>
      </c>
      <c r="D80" s="273">
        <f t="shared" si="17"/>
        <v>64873500</v>
      </c>
      <c r="E80" s="273">
        <f t="shared" si="17"/>
        <v>64873500</v>
      </c>
      <c r="F80" s="273">
        <f t="shared" si="17"/>
        <v>245306000</v>
      </c>
      <c r="G80" s="273">
        <f t="shared" si="17"/>
        <v>245306000</v>
      </c>
      <c r="H80" s="273">
        <f t="shared" si="17"/>
        <v>64762738</v>
      </c>
      <c r="I80" s="273">
        <f t="shared" si="17"/>
        <v>180543262</v>
      </c>
      <c r="J80" s="619">
        <f t="shared" si="17"/>
        <v>64679788</v>
      </c>
    </row>
    <row r="81" spans="1:10" s="238" customFormat="1" ht="13.5" customHeight="1" thickBot="1">
      <c r="A81" s="620" t="s">
        <v>1070</v>
      </c>
      <c r="B81" s="274">
        <v>59</v>
      </c>
      <c r="C81" s="275">
        <f>C82</f>
        <v>0</v>
      </c>
      <c r="D81" s="275">
        <f aca="true" t="shared" si="18" ref="D81:J81">D82</f>
        <v>0</v>
      </c>
      <c r="E81" s="275">
        <f t="shared" si="18"/>
        <v>0</v>
      </c>
      <c r="F81" s="275">
        <f t="shared" si="18"/>
        <v>0</v>
      </c>
      <c r="G81" s="275">
        <f t="shared" si="18"/>
        <v>0</v>
      </c>
      <c r="H81" s="275">
        <f t="shared" si="18"/>
        <v>0</v>
      </c>
      <c r="I81" s="275">
        <f t="shared" si="18"/>
        <v>0</v>
      </c>
      <c r="J81" s="621">
        <f t="shared" si="18"/>
        <v>0</v>
      </c>
    </row>
    <row r="82" spans="1:10" s="253" customFormat="1" ht="15" customHeight="1" thickBot="1">
      <c r="A82" s="622" t="s">
        <v>1071</v>
      </c>
      <c r="B82" s="623" t="s">
        <v>1072</v>
      </c>
      <c r="C82" s="624"/>
      <c r="D82" s="624"/>
      <c r="E82" s="624"/>
      <c r="F82" s="624"/>
      <c r="G82" s="624"/>
      <c r="H82" s="624"/>
      <c r="I82" s="625"/>
      <c r="J82" s="626"/>
    </row>
    <row r="83" spans="1:10" s="253" customFormat="1" ht="15" customHeight="1" thickTop="1">
      <c r="A83" s="286"/>
      <c r="B83" s="287"/>
      <c r="C83" s="288"/>
      <c r="D83" s="288"/>
      <c r="E83" s="288"/>
      <c r="F83" s="288"/>
      <c r="G83" s="288"/>
      <c r="H83" s="288"/>
      <c r="I83" s="288"/>
      <c r="J83" s="288"/>
    </row>
    <row r="84" spans="1:10" s="253" customFormat="1" ht="15" customHeight="1">
      <c r="A84" s="286"/>
      <c r="B84" s="287"/>
      <c r="C84" s="288"/>
      <c r="D84" s="288"/>
      <c r="E84" s="288"/>
      <c r="F84" s="288"/>
      <c r="G84" s="288"/>
      <c r="H84" s="288"/>
      <c r="I84" s="288"/>
      <c r="J84" s="288"/>
    </row>
    <row r="85" spans="1:10" ht="18" customHeight="1">
      <c r="A85" s="294" t="s">
        <v>99</v>
      </c>
      <c r="B85" s="627"/>
      <c r="C85" s="628"/>
      <c r="D85" s="628"/>
      <c r="E85" s="643" t="s">
        <v>33</v>
      </c>
      <c r="F85" s="643"/>
      <c r="G85" s="643"/>
      <c r="H85" s="629"/>
      <c r="I85" s="628"/>
      <c r="J85" s="294" t="s">
        <v>581</v>
      </c>
    </row>
    <row r="86" spans="1:10" s="237" customFormat="1" ht="16.5">
      <c r="A86" s="294" t="s">
        <v>23</v>
      </c>
      <c r="B86" s="630"/>
      <c r="C86" s="631"/>
      <c r="D86" s="631"/>
      <c r="E86" s="643" t="s">
        <v>24</v>
      </c>
      <c r="F86" s="643"/>
      <c r="G86" s="643"/>
      <c r="H86" s="630"/>
      <c r="I86" s="630"/>
      <c r="J86" s="294" t="s">
        <v>26</v>
      </c>
    </row>
    <row r="87" spans="1:10" s="253" customFormat="1" ht="15" customHeight="1">
      <c r="A87" s="242"/>
      <c r="B87" s="242"/>
      <c r="C87" s="243"/>
      <c r="D87" s="243"/>
      <c r="E87" s="243"/>
      <c r="F87" s="243"/>
      <c r="G87" s="243"/>
      <c r="H87" s="243"/>
      <c r="I87" s="243"/>
      <c r="J87" s="243"/>
    </row>
    <row r="88" spans="2:10" s="253" customFormat="1" ht="13.5" customHeight="1">
      <c r="B88" s="260"/>
      <c r="C88" s="277"/>
      <c r="D88" s="277"/>
      <c r="E88" s="278"/>
      <c r="F88" s="279"/>
      <c r="G88" s="279"/>
      <c r="H88" s="279"/>
      <c r="I88" s="279"/>
      <c r="J88" s="279"/>
    </row>
    <row r="89" spans="1:9" s="253" customFormat="1" ht="13.5" customHeight="1">
      <c r="A89" s="280"/>
      <c r="B89" s="260"/>
      <c r="C89" s="260"/>
      <c r="D89" s="260"/>
      <c r="F89" s="281"/>
      <c r="G89" s="281"/>
      <c r="H89" s="281"/>
      <c r="I89" s="281"/>
    </row>
    <row r="90" spans="2:10" s="253" customFormat="1" ht="13.5" customHeight="1">
      <c r="B90" s="260"/>
      <c r="C90" s="260"/>
      <c r="D90" s="260"/>
      <c r="F90" s="281"/>
      <c r="G90" s="281"/>
      <c r="H90" s="281"/>
      <c r="I90" s="281"/>
      <c r="J90" s="281"/>
    </row>
    <row r="91" spans="1:10" s="253" customFormat="1" ht="13.5" customHeight="1">
      <c r="A91" s="280"/>
      <c r="B91" s="260"/>
      <c r="C91" s="260"/>
      <c r="D91" s="260"/>
      <c r="F91" s="281"/>
      <c r="G91" s="281"/>
      <c r="H91" s="281"/>
      <c r="I91" s="281"/>
      <c r="J91" s="281"/>
    </row>
    <row r="92" spans="2:10" s="253" customFormat="1" ht="13.5" customHeight="1">
      <c r="B92" s="260"/>
      <c r="C92" s="277"/>
      <c r="D92" s="277"/>
      <c r="E92" s="278"/>
      <c r="F92" s="281"/>
      <c r="G92" s="281"/>
      <c r="H92" s="281"/>
      <c r="I92" s="281"/>
      <c r="J92" s="281"/>
    </row>
    <row r="93" spans="2:10" s="253" customFormat="1" ht="13.5" customHeight="1">
      <c r="B93" s="260"/>
      <c r="C93" s="277"/>
      <c r="D93" s="277"/>
      <c r="E93" s="278"/>
      <c r="F93" s="282"/>
      <c r="G93" s="282"/>
      <c r="H93" s="282"/>
      <c r="I93" s="282"/>
      <c r="J93" s="282"/>
    </row>
    <row r="94" spans="2:10" s="253" customFormat="1" ht="13.5" customHeight="1">
      <c r="B94" s="260"/>
      <c r="C94" s="277"/>
      <c r="D94" s="277"/>
      <c r="E94" s="278"/>
      <c r="F94" s="279"/>
      <c r="G94" s="279"/>
      <c r="H94" s="279"/>
      <c r="I94" s="279"/>
      <c r="J94" s="279"/>
    </row>
    <row r="95" spans="2:10" s="253" customFormat="1" ht="13.5" customHeight="1">
      <c r="B95" s="260"/>
      <c r="C95" s="277"/>
      <c r="D95" s="277"/>
      <c r="E95" s="282"/>
      <c r="F95" s="282"/>
      <c r="G95" s="282"/>
      <c r="H95" s="282"/>
      <c r="I95" s="282"/>
      <c r="J95" s="282"/>
    </row>
    <row r="96" spans="2:10" s="253" customFormat="1" ht="13.5" customHeight="1">
      <c r="B96" s="260"/>
      <c r="C96" s="277"/>
      <c r="D96" s="277"/>
      <c r="E96" s="278"/>
      <c r="F96" s="282"/>
      <c r="G96" s="282"/>
      <c r="H96" s="282"/>
      <c r="I96" s="282"/>
      <c r="J96" s="282"/>
    </row>
    <row r="97" spans="2:10" s="253" customFormat="1" ht="13.5" customHeight="1">
      <c r="B97" s="260"/>
      <c r="C97" s="277"/>
      <c r="D97" s="277"/>
      <c r="E97" s="278"/>
      <c r="F97" s="281"/>
      <c r="G97" s="281"/>
      <c r="H97" s="281"/>
      <c r="I97" s="281"/>
      <c r="J97" s="281"/>
    </row>
    <row r="98" spans="2:10" s="253" customFormat="1" ht="13.5" customHeight="1">
      <c r="B98" s="260"/>
      <c r="C98" s="277"/>
      <c r="D98" s="277"/>
      <c r="E98" s="278"/>
      <c r="F98" s="281"/>
      <c r="G98" s="281"/>
      <c r="H98" s="281"/>
      <c r="I98" s="281"/>
      <c r="J98" s="281"/>
    </row>
    <row r="99" spans="2:10" s="253" customFormat="1" ht="13.5" customHeight="1">
      <c r="B99" s="260"/>
      <c r="C99" s="277"/>
      <c r="D99" s="277"/>
      <c r="E99" s="278"/>
      <c r="F99" s="281"/>
      <c r="G99" s="281"/>
      <c r="H99" s="281"/>
      <c r="I99" s="281"/>
      <c r="J99" s="281"/>
    </row>
    <row r="100" spans="2:10" s="253" customFormat="1" ht="13.5" customHeight="1">
      <c r="B100" s="260"/>
      <c r="C100" s="277"/>
      <c r="D100" s="277"/>
      <c r="E100" s="278"/>
      <c r="F100" s="281"/>
      <c r="G100" s="281"/>
      <c r="H100" s="281"/>
      <c r="I100" s="281"/>
      <c r="J100" s="281"/>
    </row>
    <row r="101" spans="2:10" s="253" customFormat="1" ht="13.5" customHeight="1">
      <c r="B101" s="260"/>
      <c r="C101" s="277"/>
      <c r="D101" s="277"/>
      <c r="E101" s="278"/>
      <c r="F101" s="281"/>
      <c r="G101" s="281"/>
      <c r="H101" s="281"/>
      <c r="I101" s="281"/>
      <c r="J101" s="281"/>
    </row>
    <row r="102" spans="2:10" s="253" customFormat="1" ht="13.5" customHeight="1">
      <c r="B102" s="260"/>
      <c r="C102" s="277"/>
      <c r="D102" s="277"/>
      <c r="E102" s="278"/>
      <c r="F102" s="281"/>
      <c r="G102" s="281"/>
      <c r="H102" s="281"/>
      <c r="I102" s="281"/>
      <c r="J102" s="281"/>
    </row>
    <row r="103" spans="2:10" s="253" customFormat="1" ht="13.5" customHeight="1">
      <c r="B103" s="260"/>
      <c r="C103" s="277"/>
      <c r="D103" s="277"/>
      <c r="E103" s="278"/>
      <c r="F103" s="281"/>
      <c r="G103" s="281"/>
      <c r="H103" s="281"/>
      <c r="I103" s="281"/>
      <c r="J103" s="281"/>
    </row>
    <row r="104" spans="2:10" s="253" customFormat="1" ht="13.5" customHeight="1">
      <c r="B104" s="260"/>
      <c r="C104" s="277"/>
      <c r="D104" s="277"/>
      <c r="E104" s="278"/>
      <c r="F104" s="281"/>
      <c r="G104" s="281"/>
      <c r="H104" s="281"/>
      <c r="I104" s="281"/>
      <c r="J104" s="281"/>
    </row>
    <row r="105" spans="2:10" s="253" customFormat="1" ht="13.5" customHeight="1">
      <c r="B105" s="260"/>
      <c r="C105" s="277"/>
      <c r="D105" s="277"/>
      <c r="E105" s="278"/>
      <c r="F105" s="281"/>
      <c r="G105" s="281"/>
      <c r="H105" s="281"/>
      <c r="I105" s="281"/>
      <c r="J105" s="281"/>
    </row>
    <row r="106" spans="2:10" s="253" customFormat="1" ht="13.5" customHeight="1">
      <c r="B106" s="260"/>
      <c r="C106" s="277"/>
      <c r="D106" s="277"/>
      <c r="E106" s="278"/>
      <c r="F106" s="281"/>
      <c r="G106" s="281"/>
      <c r="H106" s="281"/>
      <c r="I106" s="281"/>
      <c r="J106" s="281"/>
    </row>
    <row r="107" spans="2:10" s="253" customFormat="1" ht="13.5" customHeight="1">
      <c r="B107" s="260"/>
      <c r="C107" s="277"/>
      <c r="D107" s="277"/>
      <c r="E107" s="278"/>
      <c r="F107" s="281"/>
      <c r="G107" s="281"/>
      <c r="H107" s="281"/>
      <c r="I107" s="281"/>
      <c r="J107" s="281"/>
    </row>
    <row r="108" spans="2:10" s="253" customFormat="1" ht="13.5" customHeight="1">
      <c r="B108" s="260"/>
      <c r="C108" s="277"/>
      <c r="D108" s="277"/>
      <c r="E108" s="278"/>
      <c r="F108" s="281"/>
      <c r="G108" s="281"/>
      <c r="H108" s="281"/>
      <c r="I108" s="281"/>
      <c r="J108" s="281"/>
    </row>
    <row r="109" spans="2:10" s="253" customFormat="1" ht="13.5" customHeight="1">
      <c r="B109" s="260"/>
      <c r="C109" s="277"/>
      <c r="D109" s="277"/>
      <c r="E109" s="278"/>
      <c r="F109" s="281"/>
      <c r="G109" s="281"/>
      <c r="H109" s="281"/>
      <c r="I109" s="281"/>
      <c r="J109" s="281"/>
    </row>
    <row r="110" spans="2:10" s="253" customFormat="1" ht="13.5" customHeight="1">
      <c r="B110" s="260"/>
      <c r="C110" s="277"/>
      <c r="D110" s="277"/>
      <c r="E110" s="278"/>
      <c r="F110" s="281"/>
      <c r="G110" s="281"/>
      <c r="H110" s="281"/>
      <c r="I110" s="281"/>
      <c r="J110" s="281"/>
    </row>
    <row r="111" spans="2:10" s="253" customFormat="1" ht="13.5" customHeight="1">
      <c r="B111" s="260"/>
      <c r="C111" s="277"/>
      <c r="D111" s="277"/>
      <c r="E111" s="278"/>
      <c r="F111" s="281"/>
      <c r="G111" s="281"/>
      <c r="H111" s="281"/>
      <c r="I111" s="281"/>
      <c r="J111" s="281"/>
    </row>
    <row r="112" spans="2:10" s="253" customFormat="1" ht="13.5" customHeight="1">
      <c r="B112" s="260"/>
      <c r="C112" s="277"/>
      <c r="D112" s="277"/>
      <c r="E112" s="278"/>
      <c r="F112" s="281"/>
      <c r="G112" s="281"/>
      <c r="H112" s="281"/>
      <c r="I112" s="281"/>
      <c r="J112" s="281"/>
    </row>
    <row r="113" spans="2:10" s="253" customFormat="1" ht="13.5" customHeight="1">
      <c r="B113" s="260"/>
      <c r="C113" s="277"/>
      <c r="D113" s="277"/>
      <c r="E113" s="278"/>
      <c r="F113" s="281"/>
      <c r="G113" s="281"/>
      <c r="H113" s="281"/>
      <c r="I113" s="281"/>
      <c r="J113" s="281"/>
    </row>
    <row r="114" spans="2:10" s="253" customFormat="1" ht="13.5" customHeight="1">
      <c r="B114" s="260"/>
      <c r="C114" s="277"/>
      <c r="D114" s="277"/>
      <c r="E114" s="278"/>
      <c r="F114" s="281"/>
      <c r="G114" s="281"/>
      <c r="H114" s="281"/>
      <c r="I114" s="281"/>
      <c r="J114" s="281"/>
    </row>
    <row r="115" spans="2:10" s="253" customFormat="1" ht="13.5" customHeight="1">
      <c r="B115" s="260"/>
      <c r="C115" s="277"/>
      <c r="D115" s="277"/>
      <c r="E115" s="278"/>
      <c r="F115" s="281"/>
      <c r="G115" s="281"/>
      <c r="H115" s="281"/>
      <c r="I115" s="281"/>
      <c r="J115" s="281"/>
    </row>
    <row r="116" spans="2:10" s="253" customFormat="1" ht="13.5" customHeight="1">
      <c r="B116" s="260"/>
      <c r="C116" s="277"/>
      <c r="D116" s="277"/>
      <c r="E116" s="278"/>
      <c r="F116" s="281"/>
      <c r="G116" s="281"/>
      <c r="H116" s="281"/>
      <c r="I116" s="281"/>
      <c r="J116" s="281"/>
    </row>
    <row r="117" spans="2:10" s="253" customFormat="1" ht="13.5" customHeight="1">
      <c r="B117" s="260"/>
      <c r="C117" s="277"/>
      <c r="D117" s="277"/>
      <c r="E117" s="278"/>
      <c r="F117" s="281"/>
      <c r="G117" s="281"/>
      <c r="H117" s="281"/>
      <c r="I117" s="281"/>
      <c r="J117" s="281"/>
    </row>
    <row r="118" spans="2:10" s="253" customFormat="1" ht="13.5" customHeight="1">
      <c r="B118" s="260"/>
      <c r="C118" s="277"/>
      <c r="D118" s="277"/>
      <c r="E118" s="278"/>
      <c r="F118" s="281"/>
      <c r="G118" s="281"/>
      <c r="H118" s="281"/>
      <c r="I118" s="281"/>
      <c r="J118" s="281"/>
    </row>
    <row r="119" spans="2:10" s="253" customFormat="1" ht="13.5" customHeight="1">
      <c r="B119" s="260"/>
      <c r="C119" s="277"/>
      <c r="D119" s="277"/>
      <c r="E119" s="278"/>
      <c r="F119" s="281"/>
      <c r="G119" s="281"/>
      <c r="H119" s="281"/>
      <c r="I119" s="281"/>
      <c r="J119" s="281"/>
    </row>
    <row r="120" spans="2:10" s="253" customFormat="1" ht="13.5" customHeight="1">
      <c r="B120" s="260"/>
      <c r="C120" s="277"/>
      <c r="D120" s="277"/>
      <c r="E120" s="278"/>
      <c r="F120" s="281"/>
      <c r="G120" s="281"/>
      <c r="H120" s="281"/>
      <c r="I120" s="281"/>
      <c r="J120" s="281"/>
    </row>
    <row r="121" spans="2:10" s="253" customFormat="1" ht="13.5" customHeight="1">
      <c r="B121" s="260"/>
      <c r="C121" s="277"/>
      <c r="D121" s="277"/>
      <c r="E121" s="278"/>
      <c r="F121" s="281"/>
      <c r="G121" s="281"/>
      <c r="H121" s="281"/>
      <c r="I121" s="281"/>
      <c r="J121" s="281"/>
    </row>
    <row r="122" spans="2:10" s="253" customFormat="1" ht="13.5" customHeight="1">
      <c r="B122" s="260"/>
      <c r="C122" s="277"/>
      <c r="D122" s="277"/>
      <c r="E122" s="278"/>
      <c r="F122" s="281"/>
      <c r="G122" s="281"/>
      <c r="H122" s="281"/>
      <c r="I122" s="281"/>
      <c r="J122" s="281"/>
    </row>
    <row r="123" spans="2:10" s="253" customFormat="1" ht="13.5" customHeight="1">
      <c r="B123" s="260"/>
      <c r="C123" s="277"/>
      <c r="D123" s="277"/>
      <c r="E123" s="278"/>
      <c r="F123" s="281"/>
      <c r="G123" s="281"/>
      <c r="H123" s="281"/>
      <c r="I123" s="281"/>
      <c r="J123" s="281"/>
    </row>
    <row r="124" spans="2:10" s="253" customFormat="1" ht="13.5" customHeight="1">
      <c r="B124" s="260"/>
      <c r="C124" s="277"/>
      <c r="D124" s="277"/>
      <c r="E124" s="278"/>
      <c r="F124" s="281"/>
      <c r="G124" s="281"/>
      <c r="H124" s="281"/>
      <c r="I124" s="281"/>
      <c r="J124" s="281"/>
    </row>
    <row r="125" spans="2:10" s="253" customFormat="1" ht="13.5" customHeight="1">
      <c r="B125" s="260"/>
      <c r="C125" s="277"/>
      <c r="D125" s="277"/>
      <c r="E125" s="278"/>
      <c r="F125" s="281"/>
      <c r="G125" s="281"/>
      <c r="H125" s="281"/>
      <c r="I125" s="281"/>
      <c r="J125" s="281"/>
    </row>
    <row r="126" spans="2:10" s="253" customFormat="1" ht="13.5" customHeight="1">
      <c r="B126" s="260"/>
      <c r="C126" s="277"/>
      <c r="D126" s="277"/>
      <c r="E126" s="278"/>
      <c r="F126" s="281"/>
      <c r="G126" s="281"/>
      <c r="H126" s="281"/>
      <c r="I126" s="281"/>
      <c r="J126" s="281"/>
    </row>
    <row r="127" spans="2:10" s="253" customFormat="1" ht="13.5" customHeight="1">
      <c r="B127" s="260"/>
      <c r="C127" s="277"/>
      <c r="D127" s="277"/>
      <c r="E127" s="278"/>
      <c r="F127" s="281"/>
      <c r="G127" s="281"/>
      <c r="H127" s="281"/>
      <c r="I127" s="281"/>
      <c r="J127" s="281"/>
    </row>
    <row r="128" spans="2:10" s="253" customFormat="1" ht="13.5" customHeight="1">
      <c r="B128" s="260"/>
      <c r="C128" s="277"/>
      <c r="D128" s="277"/>
      <c r="E128" s="278"/>
      <c r="F128" s="281"/>
      <c r="G128" s="281"/>
      <c r="H128" s="281"/>
      <c r="I128" s="281"/>
      <c r="J128" s="281"/>
    </row>
    <row r="129" spans="2:10" s="253" customFormat="1" ht="13.5" customHeight="1">
      <c r="B129" s="260"/>
      <c r="C129" s="277"/>
      <c r="D129" s="277"/>
      <c r="E129" s="278"/>
      <c r="F129" s="281"/>
      <c r="G129" s="281"/>
      <c r="H129" s="281"/>
      <c r="I129" s="281"/>
      <c r="J129" s="281"/>
    </row>
    <row r="130" spans="2:10" s="253" customFormat="1" ht="13.5" customHeight="1">
      <c r="B130" s="260"/>
      <c r="C130" s="277"/>
      <c r="D130" s="277"/>
      <c r="E130" s="278"/>
      <c r="F130" s="281"/>
      <c r="G130" s="281"/>
      <c r="H130" s="281"/>
      <c r="I130" s="281"/>
      <c r="J130" s="281"/>
    </row>
    <row r="131" spans="2:10" s="253" customFormat="1" ht="13.5" customHeight="1">
      <c r="B131" s="260"/>
      <c r="C131" s="277"/>
      <c r="D131" s="277"/>
      <c r="E131" s="278"/>
      <c r="F131" s="281"/>
      <c r="G131" s="281"/>
      <c r="H131" s="281"/>
      <c r="I131" s="281"/>
      <c r="J131" s="281"/>
    </row>
    <row r="132" spans="2:10" s="253" customFormat="1" ht="13.5" customHeight="1">
      <c r="B132" s="260"/>
      <c r="C132" s="277"/>
      <c r="D132" s="277"/>
      <c r="E132" s="278"/>
      <c r="F132" s="281"/>
      <c r="G132" s="281"/>
      <c r="H132" s="281"/>
      <c r="I132" s="281"/>
      <c r="J132" s="281"/>
    </row>
    <row r="133" spans="2:10" s="253" customFormat="1" ht="13.5" customHeight="1">
      <c r="B133" s="260"/>
      <c r="C133" s="277"/>
      <c r="D133" s="277"/>
      <c r="E133" s="278"/>
      <c r="F133" s="281"/>
      <c r="G133" s="281"/>
      <c r="H133" s="281"/>
      <c r="I133" s="281"/>
      <c r="J133" s="281"/>
    </row>
    <row r="134" spans="2:10" s="253" customFormat="1" ht="13.5" customHeight="1">
      <c r="B134" s="260"/>
      <c r="C134" s="277"/>
      <c r="D134" s="277"/>
      <c r="E134" s="278"/>
      <c r="F134" s="281"/>
      <c r="G134" s="281"/>
      <c r="H134" s="281"/>
      <c r="I134" s="281"/>
      <c r="J134" s="281"/>
    </row>
    <row r="135" spans="2:10" s="253" customFormat="1" ht="13.5" customHeight="1">
      <c r="B135" s="260"/>
      <c r="C135" s="277"/>
      <c r="D135" s="277"/>
      <c r="E135" s="278"/>
      <c r="F135" s="281"/>
      <c r="G135" s="281"/>
      <c r="H135" s="281"/>
      <c r="I135" s="281"/>
      <c r="J135" s="281"/>
    </row>
    <row r="136" spans="2:10" s="253" customFormat="1" ht="13.5" customHeight="1">
      <c r="B136" s="260"/>
      <c r="C136" s="277"/>
      <c r="D136" s="277"/>
      <c r="E136" s="278"/>
      <c r="F136" s="281"/>
      <c r="G136" s="281"/>
      <c r="H136" s="281"/>
      <c r="I136" s="281"/>
      <c r="J136" s="281"/>
    </row>
    <row r="137" spans="2:10" s="253" customFormat="1" ht="13.5" customHeight="1">
      <c r="B137" s="260"/>
      <c r="C137" s="277"/>
      <c r="D137" s="277"/>
      <c r="E137" s="278"/>
      <c r="F137" s="281"/>
      <c r="G137" s="281"/>
      <c r="H137" s="281"/>
      <c r="I137" s="281"/>
      <c r="J137" s="281"/>
    </row>
    <row r="138" spans="2:10" s="253" customFormat="1" ht="13.5" customHeight="1">
      <c r="B138" s="260"/>
      <c r="C138" s="277"/>
      <c r="D138" s="277"/>
      <c r="E138" s="278"/>
      <c r="F138" s="281"/>
      <c r="G138" s="281"/>
      <c r="H138" s="281"/>
      <c r="I138" s="281"/>
      <c r="J138" s="281"/>
    </row>
    <row r="139" spans="2:10" s="253" customFormat="1" ht="13.5" customHeight="1">
      <c r="B139" s="260"/>
      <c r="C139" s="277"/>
      <c r="D139" s="277"/>
      <c r="E139" s="278"/>
      <c r="F139" s="281"/>
      <c r="G139" s="281"/>
      <c r="H139" s="281"/>
      <c r="I139" s="281"/>
      <c r="J139" s="281"/>
    </row>
    <row r="140" spans="2:10" s="253" customFormat="1" ht="13.5" customHeight="1">
      <c r="B140" s="260"/>
      <c r="C140" s="277"/>
      <c r="D140" s="277"/>
      <c r="E140" s="278"/>
      <c r="F140" s="281"/>
      <c r="G140" s="281"/>
      <c r="H140" s="281"/>
      <c r="I140" s="281"/>
      <c r="J140" s="281"/>
    </row>
    <row r="141" spans="2:10" s="253" customFormat="1" ht="13.5" customHeight="1">
      <c r="B141" s="260"/>
      <c r="C141" s="277"/>
      <c r="D141" s="277"/>
      <c r="E141" s="278"/>
      <c r="F141" s="281"/>
      <c r="G141" s="281"/>
      <c r="H141" s="281"/>
      <c r="I141" s="281"/>
      <c r="J141" s="281"/>
    </row>
    <row r="142" spans="2:10" s="253" customFormat="1" ht="13.5" customHeight="1">
      <c r="B142" s="260"/>
      <c r="C142" s="277"/>
      <c r="D142" s="277"/>
      <c r="E142" s="278"/>
      <c r="F142" s="281"/>
      <c r="G142" s="281"/>
      <c r="H142" s="281"/>
      <c r="I142" s="281"/>
      <c r="J142" s="281"/>
    </row>
    <row r="143" spans="2:10" s="253" customFormat="1" ht="13.5" customHeight="1">
      <c r="B143" s="260"/>
      <c r="C143" s="277"/>
      <c r="D143" s="277"/>
      <c r="E143" s="278"/>
      <c r="F143" s="281"/>
      <c r="G143" s="281"/>
      <c r="H143" s="281"/>
      <c r="I143" s="281"/>
      <c r="J143" s="281"/>
    </row>
    <row r="144" spans="2:10" s="253" customFormat="1" ht="13.5" customHeight="1">
      <c r="B144" s="260"/>
      <c r="C144" s="277"/>
      <c r="D144" s="277"/>
      <c r="E144" s="278"/>
      <c r="F144" s="281"/>
      <c r="G144" s="281"/>
      <c r="H144" s="281"/>
      <c r="I144" s="281"/>
      <c r="J144" s="281"/>
    </row>
    <row r="145" spans="2:10" s="253" customFormat="1" ht="13.5" customHeight="1">
      <c r="B145" s="260"/>
      <c r="C145" s="277"/>
      <c r="D145" s="277"/>
      <c r="E145" s="278"/>
      <c r="F145" s="281"/>
      <c r="G145" s="281"/>
      <c r="H145" s="281"/>
      <c r="I145" s="281"/>
      <c r="J145" s="281"/>
    </row>
    <row r="146" spans="2:10" s="253" customFormat="1" ht="13.5" customHeight="1">
      <c r="B146" s="260"/>
      <c r="C146" s="277"/>
      <c r="D146" s="277"/>
      <c r="E146" s="278"/>
      <c r="F146" s="281"/>
      <c r="G146" s="281"/>
      <c r="H146" s="281"/>
      <c r="I146" s="281"/>
      <c r="J146" s="281"/>
    </row>
    <row r="147" spans="2:10" s="253" customFormat="1" ht="13.5" customHeight="1">
      <c r="B147" s="260"/>
      <c r="C147" s="277"/>
      <c r="D147" s="277"/>
      <c r="E147" s="278"/>
      <c r="F147" s="281"/>
      <c r="G147" s="281"/>
      <c r="H147" s="281"/>
      <c r="I147" s="281"/>
      <c r="J147" s="281"/>
    </row>
    <row r="148" spans="2:10" s="253" customFormat="1" ht="13.5" customHeight="1">
      <c r="B148" s="260"/>
      <c r="C148" s="277"/>
      <c r="D148" s="277"/>
      <c r="E148" s="278"/>
      <c r="F148" s="281"/>
      <c r="G148" s="281"/>
      <c r="H148" s="281"/>
      <c r="I148" s="281"/>
      <c r="J148" s="281"/>
    </row>
    <row r="149" spans="2:10" s="253" customFormat="1" ht="13.5" customHeight="1">
      <c r="B149" s="260"/>
      <c r="C149" s="277"/>
      <c r="D149" s="277"/>
      <c r="E149" s="278"/>
      <c r="F149" s="281"/>
      <c r="G149" s="281"/>
      <c r="H149" s="281"/>
      <c r="I149" s="281"/>
      <c r="J149" s="281"/>
    </row>
    <row r="150" spans="2:10" s="253" customFormat="1" ht="13.5" customHeight="1">
      <c r="B150" s="260"/>
      <c r="C150" s="277"/>
      <c r="D150" s="277"/>
      <c r="E150" s="278"/>
      <c r="F150" s="281"/>
      <c r="G150" s="281"/>
      <c r="H150" s="281"/>
      <c r="I150" s="281"/>
      <c r="J150" s="281"/>
    </row>
    <row r="151" spans="2:10" s="253" customFormat="1" ht="13.5" customHeight="1">
      <c r="B151" s="260"/>
      <c r="C151" s="277"/>
      <c r="D151" s="277"/>
      <c r="E151" s="278"/>
      <c r="F151" s="281"/>
      <c r="G151" s="281"/>
      <c r="H151" s="281"/>
      <c r="I151" s="281"/>
      <c r="J151" s="281"/>
    </row>
    <row r="152" spans="2:10" s="253" customFormat="1" ht="13.5" customHeight="1">
      <c r="B152" s="260"/>
      <c r="C152" s="277"/>
      <c r="D152" s="277"/>
      <c r="E152" s="278"/>
      <c r="F152" s="281"/>
      <c r="G152" s="281"/>
      <c r="H152" s="281"/>
      <c r="I152" s="281"/>
      <c r="J152" s="281"/>
    </row>
    <row r="153" spans="2:10" s="253" customFormat="1" ht="13.5" customHeight="1">
      <c r="B153" s="260"/>
      <c r="C153" s="277"/>
      <c r="D153" s="277"/>
      <c r="E153" s="278"/>
      <c r="F153" s="281"/>
      <c r="G153" s="281"/>
      <c r="H153" s="281"/>
      <c r="I153" s="281"/>
      <c r="J153" s="281"/>
    </row>
    <row r="154" spans="2:10" s="253" customFormat="1" ht="13.5" customHeight="1">
      <c r="B154" s="260"/>
      <c r="C154" s="277"/>
      <c r="D154" s="277"/>
      <c r="E154" s="278"/>
      <c r="F154" s="281"/>
      <c r="G154" s="281"/>
      <c r="H154" s="281"/>
      <c r="I154" s="281"/>
      <c r="J154" s="281"/>
    </row>
    <row r="155" spans="2:10" s="253" customFormat="1" ht="13.5" customHeight="1">
      <c r="B155" s="260"/>
      <c r="C155" s="277"/>
      <c r="D155" s="277"/>
      <c r="E155" s="278"/>
      <c r="F155" s="281"/>
      <c r="G155" s="281"/>
      <c r="H155" s="281"/>
      <c r="I155" s="281"/>
      <c r="J155" s="281"/>
    </row>
    <row r="156" spans="2:10" s="253" customFormat="1" ht="13.5" customHeight="1">
      <c r="B156" s="260"/>
      <c r="C156" s="277"/>
      <c r="D156" s="277"/>
      <c r="E156" s="278"/>
      <c r="F156" s="281"/>
      <c r="G156" s="281"/>
      <c r="H156" s="281"/>
      <c r="I156" s="281"/>
      <c r="J156" s="281"/>
    </row>
    <row r="157" spans="2:10" s="253" customFormat="1" ht="13.5" customHeight="1">
      <c r="B157" s="260"/>
      <c r="C157" s="277"/>
      <c r="D157" s="277"/>
      <c r="E157" s="278"/>
      <c r="F157" s="281"/>
      <c r="G157" s="281"/>
      <c r="H157" s="281"/>
      <c r="I157" s="281"/>
      <c r="J157" s="281"/>
    </row>
    <row r="158" spans="2:10" s="253" customFormat="1" ht="13.5" customHeight="1">
      <c r="B158" s="260"/>
      <c r="C158" s="277"/>
      <c r="D158" s="277"/>
      <c r="E158" s="278"/>
      <c r="F158" s="281"/>
      <c r="G158" s="281"/>
      <c r="H158" s="281"/>
      <c r="I158" s="281"/>
      <c r="J158" s="281"/>
    </row>
    <row r="159" spans="2:10" s="253" customFormat="1" ht="13.5" customHeight="1">
      <c r="B159" s="260"/>
      <c r="C159" s="277"/>
      <c r="D159" s="277"/>
      <c r="E159" s="278"/>
      <c r="F159" s="281"/>
      <c r="G159" s="281"/>
      <c r="H159" s="281"/>
      <c r="I159" s="281"/>
      <c r="J159" s="281"/>
    </row>
    <row r="160" spans="2:10" s="253" customFormat="1" ht="13.5" customHeight="1">
      <c r="B160" s="260"/>
      <c r="C160" s="277"/>
      <c r="D160" s="277"/>
      <c r="E160" s="278"/>
      <c r="F160" s="281"/>
      <c r="G160" s="281"/>
      <c r="H160" s="281"/>
      <c r="I160" s="281"/>
      <c r="J160" s="281"/>
    </row>
    <row r="161" spans="2:10" s="253" customFormat="1" ht="13.5" customHeight="1">
      <c r="B161" s="260"/>
      <c r="C161" s="277"/>
      <c r="D161" s="277"/>
      <c r="E161" s="278"/>
      <c r="F161" s="281"/>
      <c r="G161" s="281"/>
      <c r="H161" s="281"/>
      <c r="I161" s="281"/>
      <c r="J161" s="281"/>
    </row>
    <row r="162" spans="2:10" s="253" customFormat="1" ht="13.5" customHeight="1">
      <c r="B162" s="260"/>
      <c r="C162" s="277"/>
      <c r="D162" s="277"/>
      <c r="E162" s="278"/>
      <c r="F162" s="281"/>
      <c r="G162" s="281"/>
      <c r="H162" s="281"/>
      <c r="I162" s="281"/>
      <c r="J162" s="281"/>
    </row>
    <row r="163" spans="2:10" s="253" customFormat="1" ht="13.5" customHeight="1">
      <c r="B163" s="260"/>
      <c r="C163" s="277"/>
      <c r="D163" s="277"/>
      <c r="E163" s="278"/>
      <c r="F163" s="281"/>
      <c r="G163" s="281"/>
      <c r="H163" s="281"/>
      <c r="I163" s="281"/>
      <c r="J163" s="281"/>
    </row>
    <row r="164" spans="2:10" s="253" customFormat="1" ht="13.5" customHeight="1">
      <c r="B164" s="260"/>
      <c r="C164" s="277"/>
      <c r="D164" s="277"/>
      <c r="E164" s="278"/>
      <c r="F164" s="281"/>
      <c r="G164" s="281"/>
      <c r="H164" s="281"/>
      <c r="I164" s="281"/>
      <c r="J164" s="281"/>
    </row>
    <row r="165" spans="2:10" s="253" customFormat="1" ht="13.5" customHeight="1">
      <c r="B165" s="260"/>
      <c r="C165" s="277"/>
      <c r="D165" s="277"/>
      <c r="E165" s="278"/>
      <c r="F165" s="281"/>
      <c r="G165" s="281"/>
      <c r="H165" s="281"/>
      <c r="I165" s="281"/>
      <c r="J165" s="281"/>
    </row>
    <row r="166" spans="2:10" s="253" customFormat="1" ht="13.5" customHeight="1">
      <c r="B166" s="260"/>
      <c r="C166" s="277"/>
      <c r="D166" s="277"/>
      <c r="E166" s="278"/>
      <c r="F166" s="281"/>
      <c r="G166" s="281"/>
      <c r="H166" s="281"/>
      <c r="I166" s="281"/>
      <c r="J166" s="281"/>
    </row>
    <row r="167" spans="2:10" s="253" customFormat="1" ht="13.5" customHeight="1">
      <c r="B167" s="260"/>
      <c r="C167" s="277"/>
      <c r="D167" s="277"/>
      <c r="E167" s="278"/>
      <c r="F167" s="281"/>
      <c r="G167" s="281"/>
      <c r="H167" s="281"/>
      <c r="I167" s="281"/>
      <c r="J167" s="281"/>
    </row>
    <row r="168" spans="2:10" s="253" customFormat="1" ht="13.5" customHeight="1">
      <c r="B168" s="260"/>
      <c r="C168" s="277"/>
      <c r="D168" s="277"/>
      <c r="E168" s="278"/>
      <c r="F168" s="281"/>
      <c r="G168" s="281"/>
      <c r="H168" s="281"/>
      <c r="I168" s="281"/>
      <c r="J168" s="281"/>
    </row>
    <row r="169" spans="2:10" s="253" customFormat="1" ht="13.5" customHeight="1">
      <c r="B169" s="260"/>
      <c r="C169" s="277"/>
      <c r="D169" s="277"/>
      <c r="E169" s="278"/>
      <c r="F169" s="281"/>
      <c r="G169" s="281"/>
      <c r="H169" s="281"/>
      <c r="I169" s="281"/>
      <c r="J169" s="281"/>
    </row>
    <row r="170" spans="2:10" s="253" customFormat="1" ht="13.5" customHeight="1">
      <c r="B170" s="260"/>
      <c r="C170" s="277"/>
      <c r="D170" s="277"/>
      <c r="E170" s="278"/>
      <c r="F170" s="281"/>
      <c r="G170" s="281"/>
      <c r="H170" s="281"/>
      <c r="I170" s="281"/>
      <c r="J170" s="281"/>
    </row>
    <row r="171" spans="2:10" s="253" customFormat="1" ht="13.5" customHeight="1">
      <c r="B171" s="260"/>
      <c r="C171" s="277"/>
      <c r="D171" s="277"/>
      <c r="E171" s="278"/>
      <c r="F171" s="281"/>
      <c r="G171" s="281"/>
      <c r="H171" s="281"/>
      <c r="I171" s="281"/>
      <c r="J171" s="281"/>
    </row>
    <row r="172" spans="2:10" s="253" customFormat="1" ht="13.5" customHeight="1">
      <c r="B172" s="260"/>
      <c r="C172" s="277"/>
      <c r="D172" s="277"/>
      <c r="E172" s="278"/>
      <c r="F172" s="281"/>
      <c r="G172" s="281"/>
      <c r="H172" s="281"/>
      <c r="I172" s="281"/>
      <c r="J172" s="281"/>
    </row>
    <row r="173" spans="2:10" s="253" customFormat="1" ht="13.5" customHeight="1">
      <c r="B173" s="260"/>
      <c r="C173" s="277"/>
      <c r="D173" s="277"/>
      <c r="E173" s="278"/>
      <c r="F173" s="281"/>
      <c r="G173" s="281"/>
      <c r="H173" s="281"/>
      <c r="I173" s="281"/>
      <c r="J173" s="281"/>
    </row>
    <row r="174" spans="2:10" s="253" customFormat="1" ht="13.5" customHeight="1">
      <c r="B174" s="260"/>
      <c r="C174" s="277"/>
      <c r="D174" s="277"/>
      <c r="E174" s="278"/>
      <c r="F174" s="281"/>
      <c r="G174" s="281"/>
      <c r="H174" s="281"/>
      <c r="I174" s="281"/>
      <c r="J174" s="281"/>
    </row>
    <row r="175" spans="2:10" s="253" customFormat="1" ht="13.5" customHeight="1">
      <c r="B175" s="260"/>
      <c r="C175" s="277"/>
      <c r="D175" s="277"/>
      <c r="E175" s="278"/>
      <c r="F175" s="281"/>
      <c r="G175" s="281"/>
      <c r="H175" s="281"/>
      <c r="I175" s="281"/>
      <c r="J175" s="281"/>
    </row>
    <row r="176" spans="2:10" s="253" customFormat="1" ht="13.5" customHeight="1">
      <c r="B176" s="260"/>
      <c r="C176" s="277"/>
      <c r="D176" s="277"/>
      <c r="E176" s="278"/>
      <c r="F176" s="281"/>
      <c r="G176" s="281"/>
      <c r="H176" s="281"/>
      <c r="I176" s="281"/>
      <c r="J176" s="281"/>
    </row>
    <row r="177" spans="2:10" s="253" customFormat="1" ht="13.5" customHeight="1">
      <c r="B177" s="260"/>
      <c r="C177" s="277"/>
      <c r="D177" s="277"/>
      <c r="E177" s="278"/>
      <c r="F177" s="281"/>
      <c r="G177" s="281"/>
      <c r="H177" s="281"/>
      <c r="I177" s="281"/>
      <c r="J177" s="281"/>
    </row>
    <row r="178" spans="2:10" s="253" customFormat="1" ht="13.5" customHeight="1">
      <c r="B178" s="260"/>
      <c r="C178" s="277"/>
      <c r="D178" s="277"/>
      <c r="E178" s="278"/>
      <c r="F178" s="281"/>
      <c r="G178" s="281"/>
      <c r="H178" s="281"/>
      <c r="I178" s="281"/>
      <c r="J178" s="281"/>
    </row>
    <row r="179" spans="2:10" s="253" customFormat="1" ht="13.5" customHeight="1">
      <c r="B179" s="260"/>
      <c r="C179" s="277"/>
      <c r="D179" s="277"/>
      <c r="E179" s="278"/>
      <c r="F179" s="281"/>
      <c r="G179" s="281"/>
      <c r="H179" s="281"/>
      <c r="I179" s="281"/>
      <c r="J179" s="281"/>
    </row>
    <row r="180" spans="2:10" s="253" customFormat="1" ht="13.5" customHeight="1">
      <c r="B180" s="260"/>
      <c r="C180" s="277"/>
      <c r="D180" s="277"/>
      <c r="E180" s="278"/>
      <c r="F180" s="281"/>
      <c r="G180" s="281"/>
      <c r="H180" s="281"/>
      <c r="I180" s="281"/>
      <c r="J180" s="281"/>
    </row>
    <row r="181" spans="2:10" s="253" customFormat="1" ht="13.5" customHeight="1">
      <c r="B181" s="260"/>
      <c r="C181" s="277"/>
      <c r="D181" s="277"/>
      <c r="E181" s="278"/>
      <c r="F181" s="281"/>
      <c r="G181" s="281"/>
      <c r="H181" s="281"/>
      <c r="I181" s="281"/>
      <c r="J181" s="281"/>
    </row>
    <row r="182" spans="2:10" s="253" customFormat="1" ht="13.5" customHeight="1">
      <c r="B182" s="260"/>
      <c r="C182" s="277"/>
      <c r="D182" s="277"/>
      <c r="E182" s="278"/>
      <c r="F182" s="281"/>
      <c r="G182" s="281"/>
      <c r="H182" s="281"/>
      <c r="I182" s="281"/>
      <c r="J182" s="281"/>
    </row>
    <row r="183" spans="2:10" s="253" customFormat="1" ht="13.5" customHeight="1">
      <c r="B183" s="260"/>
      <c r="C183" s="277"/>
      <c r="D183" s="277"/>
      <c r="E183" s="278"/>
      <c r="F183" s="281"/>
      <c r="G183" s="281"/>
      <c r="H183" s="281"/>
      <c r="I183" s="281"/>
      <c r="J183" s="281"/>
    </row>
    <row r="184" spans="2:10" s="253" customFormat="1" ht="13.5" customHeight="1">
      <c r="B184" s="260"/>
      <c r="C184" s="277"/>
      <c r="D184" s="277"/>
      <c r="E184" s="278"/>
      <c r="F184" s="281"/>
      <c r="G184" s="281"/>
      <c r="H184" s="281"/>
      <c r="I184" s="281"/>
      <c r="J184" s="281"/>
    </row>
    <row r="185" spans="2:10" s="253" customFormat="1" ht="13.5" customHeight="1">
      <c r="B185" s="260"/>
      <c r="C185" s="277"/>
      <c r="D185" s="277"/>
      <c r="E185" s="278"/>
      <c r="F185" s="281"/>
      <c r="G185" s="281"/>
      <c r="H185" s="281"/>
      <c r="I185" s="281"/>
      <c r="J185" s="281"/>
    </row>
    <row r="186" spans="2:10" s="253" customFormat="1" ht="13.5" customHeight="1">
      <c r="B186" s="260"/>
      <c r="C186" s="277"/>
      <c r="D186" s="277"/>
      <c r="E186" s="278"/>
      <c r="F186" s="281"/>
      <c r="G186" s="281"/>
      <c r="H186" s="281"/>
      <c r="I186" s="281"/>
      <c r="J186" s="281"/>
    </row>
    <row r="187" spans="2:10" s="253" customFormat="1" ht="13.5" customHeight="1">
      <c r="B187" s="260"/>
      <c r="C187" s="277"/>
      <c r="D187" s="277"/>
      <c r="E187" s="278"/>
      <c r="F187" s="281"/>
      <c r="G187" s="281"/>
      <c r="H187" s="281"/>
      <c r="I187" s="281"/>
      <c r="J187" s="281"/>
    </row>
    <row r="188" spans="2:10" s="253" customFormat="1" ht="13.5" customHeight="1">
      <c r="B188" s="260"/>
      <c r="C188" s="277"/>
      <c r="D188" s="277"/>
      <c r="E188" s="278"/>
      <c r="F188" s="281"/>
      <c r="G188" s="281"/>
      <c r="H188" s="281"/>
      <c r="I188" s="281"/>
      <c r="J188" s="281"/>
    </row>
    <row r="189" spans="2:10" s="253" customFormat="1" ht="13.5" customHeight="1">
      <c r="B189" s="260"/>
      <c r="C189" s="277"/>
      <c r="D189" s="277"/>
      <c r="E189" s="278"/>
      <c r="F189" s="281"/>
      <c r="G189" s="281"/>
      <c r="H189" s="281"/>
      <c r="I189" s="281"/>
      <c r="J189" s="281"/>
    </row>
    <row r="190" spans="2:10" s="253" customFormat="1" ht="13.5" customHeight="1">
      <c r="B190" s="260"/>
      <c r="C190" s="277"/>
      <c r="D190" s="277"/>
      <c r="E190" s="278"/>
      <c r="F190" s="281"/>
      <c r="G190" s="281"/>
      <c r="H190" s="281"/>
      <c r="I190" s="281"/>
      <c r="J190" s="281"/>
    </row>
    <row r="191" spans="2:10" s="253" customFormat="1" ht="13.5" customHeight="1">
      <c r="B191" s="260"/>
      <c r="C191" s="277"/>
      <c r="D191" s="277"/>
      <c r="E191" s="278"/>
      <c r="F191" s="281"/>
      <c r="G191" s="281"/>
      <c r="H191" s="281"/>
      <c r="I191" s="281"/>
      <c r="J191" s="281"/>
    </row>
    <row r="192" spans="2:10" s="253" customFormat="1" ht="13.5" customHeight="1">
      <c r="B192" s="260"/>
      <c r="C192" s="277"/>
      <c r="D192" s="277"/>
      <c r="E192" s="278"/>
      <c r="F192" s="281"/>
      <c r="G192" s="281"/>
      <c r="H192" s="281"/>
      <c r="I192" s="281"/>
      <c r="J192" s="281"/>
    </row>
    <row r="193" spans="2:10" s="253" customFormat="1" ht="13.5" customHeight="1">
      <c r="B193" s="260"/>
      <c r="C193" s="277"/>
      <c r="D193" s="277"/>
      <c r="E193" s="278"/>
      <c r="F193" s="281"/>
      <c r="G193" s="281"/>
      <c r="H193" s="281"/>
      <c r="I193" s="281"/>
      <c r="J193" s="281"/>
    </row>
    <row r="194" spans="2:10" s="253" customFormat="1" ht="13.5" customHeight="1">
      <c r="B194" s="260"/>
      <c r="C194" s="277"/>
      <c r="D194" s="277"/>
      <c r="E194" s="278"/>
      <c r="F194" s="281"/>
      <c r="G194" s="281"/>
      <c r="H194" s="281"/>
      <c r="I194" s="281"/>
      <c r="J194" s="281"/>
    </row>
    <row r="195" spans="2:10" s="253" customFormat="1" ht="13.5" customHeight="1">
      <c r="B195" s="260"/>
      <c r="C195" s="277"/>
      <c r="D195" s="277"/>
      <c r="E195" s="278"/>
      <c r="F195" s="281"/>
      <c r="G195" s="281"/>
      <c r="H195" s="281"/>
      <c r="I195" s="281"/>
      <c r="J195" s="281"/>
    </row>
    <row r="196" spans="2:10" s="253" customFormat="1" ht="13.5" customHeight="1">
      <c r="B196" s="260"/>
      <c r="C196" s="277"/>
      <c r="D196" s="277"/>
      <c r="E196" s="278"/>
      <c r="F196" s="281"/>
      <c r="G196" s="281"/>
      <c r="H196" s="281"/>
      <c r="I196" s="281"/>
      <c r="J196" s="281"/>
    </row>
    <row r="197" spans="2:10" s="253" customFormat="1" ht="13.5" customHeight="1">
      <c r="B197" s="260"/>
      <c r="C197" s="277"/>
      <c r="D197" s="277"/>
      <c r="E197" s="278"/>
      <c r="F197" s="281"/>
      <c r="G197" s="281"/>
      <c r="H197" s="281"/>
      <c r="I197" s="281"/>
      <c r="J197" s="281"/>
    </row>
    <row r="198" spans="2:10" s="253" customFormat="1" ht="13.5" customHeight="1">
      <c r="B198" s="260"/>
      <c r="C198" s="277"/>
      <c r="D198" s="277"/>
      <c r="E198" s="278"/>
      <c r="F198" s="281"/>
      <c r="G198" s="281"/>
      <c r="H198" s="281"/>
      <c r="I198" s="281"/>
      <c r="J198" s="281"/>
    </row>
    <row r="199" spans="2:10" s="253" customFormat="1" ht="13.5" customHeight="1">
      <c r="B199" s="260"/>
      <c r="C199" s="277"/>
      <c r="D199" s="277"/>
      <c r="E199" s="278"/>
      <c r="F199" s="281"/>
      <c r="G199" s="281"/>
      <c r="H199" s="281"/>
      <c r="I199" s="281"/>
      <c r="J199" s="281"/>
    </row>
    <row r="200" spans="2:10" s="253" customFormat="1" ht="13.5" customHeight="1">
      <c r="B200" s="260"/>
      <c r="C200" s="277"/>
      <c r="D200" s="277"/>
      <c r="E200" s="278"/>
      <c r="F200" s="281"/>
      <c r="G200" s="281"/>
      <c r="H200" s="281"/>
      <c r="I200" s="281"/>
      <c r="J200" s="281"/>
    </row>
    <row r="201" spans="2:10" s="253" customFormat="1" ht="13.5" customHeight="1">
      <c r="B201" s="260"/>
      <c r="C201" s="277"/>
      <c r="D201" s="277"/>
      <c r="E201" s="278"/>
      <c r="F201" s="281"/>
      <c r="G201" s="281"/>
      <c r="H201" s="281"/>
      <c r="I201" s="281"/>
      <c r="J201" s="281"/>
    </row>
    <row r="202" spans="2:10" s="253" customFormat="1" ht="13.5" customHeight="1">
      <c r="B202" s="260"/>
      <c r="C202" s="277"/>
      <c r="D202" s="277"/>
      <c r="E202" s="278"/>
      <c r="F202" s="281"/>
      <c r="G202" s="281"/>
      <c r="H202" s="281"/>
      <c r="I202" s="281"/>
      <c r="J202" s="281"/>
    </row>
    <row r="203" spans="2:10" s="253" customFormat="1" ht="13.5" customHeight="1">
      <c r="B203" s="260"/>
      <c r="C203" s="277"/>
      <c r="D203" s="277"/>
      <c r="E203" s="278"/>
      <c r="F203" s="281"/>
      <c r="G203" s="281"/>
      <c r="H203" s="281"/>
      <c r="I203" s="281"/>
      <c r="J203" s="281"/>
    </row>
    <row r="204" spans="2:10" s="253" customFormat="1" ht="13.5" customHeight="1">
      <c r="B204" s="260"/>
      <c r="C204" s="277"/>
      <c r="D204" s="277"/>
      <c r="E204" s="278"/>
      <c r="F204" s="281"/>
      <c r="G204" s="281"/>
      <c r="H204" s="281"/>
      <c r="I204" s="281"/>
      <c r="J204" s="281"/>
    </row>
    <row r="205" spans="2:10" s="253" customFormat="1" ht="13.5" customHeight="1">
      <c r="B205" s="260"/>
      <c r="C205" s="277"/>
      <c r="D205" s="277"/>
      <c r="E205" s="278"/>
      <c r="F205" s="281"/>
      <c r="G205" s="281"/>
      <c r="H205" s="281"/>
      <c r="I205" s="281"/>
      <c r="J205" s="281"/>
    </row>
    <row r="206" spans="2:10" s="253" customFormat="1" ht="13.5" customHeight="1">
      <c r="B206" s="260"/>
      <c r="C206" s="277"/>
      <c r="D206" s="277"/>
      <c r="E206" s="278"/>
      <c r="F206" s="281"/>
      <c r="G206" s="281"/>
      <c r="H206" s="281"/>
      <c r="I206" s="281"/>
      <c r="J206" s="281"/>
    </row>
    <row r="207" spans="2:10" s="253" customFormat="1" ht="13.5" customHeight="1">
      <c r="B207" s="260"/>
      <c r="C207" s="277"/>
      <c r="D207" s="277"/>
      <c r="E207" s="278"/>
      <c r="F207" s="281"/>
      <c r="G207" s="281"/>
      <c r="H207" s="281"/>
      <c r="I207" s="281"/>
      <c r="J207" s="281"/>
    </row>
    <row r="208" spans="2:10" s="253" customFormat="1" ht="13.5" customHeight="1">
      <c r="B208" s="260"/>
      <c r="C208" s="277"/>
      <c r="D208" s="277"/>
      <c r="E208" s="278"/>
      <c r="F208" s="281"/>
      <c r="G208" s="281"/>
      <c r="H208" s="281"/>
      <c r="I208" s="281"/>
      <c r="J208" s="281"/>
    </row>
    <row r="209" spans="2:10" s="253" customFormat="1" ht="13.5" customHeight="1">
      <c r="B209" s="260"/>
      <c r="C209" s="277"/>
      <c r="D209" s="277"/>
      <c r="E209" s="278"/>
      <c r="F209" s="281"/>
      <c r="G209" s="281"/>
      <c r="H209" s="281"/>
      <c r="I209" s="281"/>
      <c r="J209" s="281"/>
    </row>
    <row r="210" spans="2:10" s="253" customFormat="1" ht="13.5" customHeight="1">
      <c r="B210" s="260"/>
      <c r="C210" s="277"/>
      <c r="D210" s="277"/>
      <c r="E210" s="278"/>
      <c r="F210" s="281"/>
      <c r="G210" s="281"/>
      <c r="H210" s="281"/>
      <c r="I210" s="281"/>
      <c r="J210" s="281"/>
    </row>
    <row r="211" spans="2:10" s="253" customFormat="1" ht="13.5" customHeight="1">
      <c r="B211" s="260"/>
      <c r="C211" s="277"/>
      <c r="D211" s="277"/>
      <c r="E211" s="278"/>
      <c r="F211" s="281"/>
      <c r="G211" s="281"/>
      <c r="H211" s="281"/>
      <c r="I211" s="281"/>
      <c r="J211" s="281"/>
    </row>
    <row r="212" spans="2:10" s="253" customFormat="1" ht="13.5" customHeight="1">
      <c r="B212" s="260"/>
      <c r="C212" s="277"/>
      <c r="D212" s="277"/>
      <c r="E212" s="278"/>
      <c r="F212" s="281"/>
      <c r="G212" s="281"/>
      <c r="H212" s="281"/>
      <c r="I212" s="281"/>
      <c r="J212" s="281"/>
    </row>
    <row r="213" spans="2:10" s="253" customFormat="1" ht="16.5">
      <c r="B213" s="260"/>
      <c r="C213" s="277"/>
      <c r="D213" s="277"/>
      <c r="E213" s="278"/>
      <c r="F213" s="281"/>
      <c r="G213" s="281"/>
      <c r="H213" s="281"/>
      <c r="I213" s="281"/>
      <c r="J213" s="281"/>
    </row>
    <row r="214" spans="2:10" s="253" customFormat="1" ht="16.5">
      <c r="B214" s="260"/>
      <c r="C214" s="277"/>
      <c r="D214" s="277"/>
      <c r="E214" s="278"/>
      <c r="F214" s="281"/>
      <c r="G214" s="281"/>
      <c r="H214" s="281"/>
      <c r="I214" s="281"/>
      <c r="J214" s="281"/>
    </row>
    <row r="215" spans="2:10" s="253" customFormat="1" ht="16.5">
      <c r="B215" s="260"/>
      <c r="C215" s="277"/>
      <c r="D215" s="277"/>
      <c r="E215" s="278"/>
      <c r="F215" s="281"/>
      <c r="G215" s="281"/>
      <c r="H215" s="281"/>
      <c r="I215" s="281"/>
      <c r="J215" s="281"/>
    </row>
    <row r="216" spans="2:10" s="253" customFormat="1" ht="16.5">
      <c r="B216" s="260"/>
      <c r="C216" s="277"/>
      <c r="D216" s="277"/>
      <c r="E216" s="278"/>
      <c r="F216" s="281"/>
      <c r="G216" s="281"/>
      <c r="H216" s="281"/>
      <c r="I216" s="281"/>
      <c r="J216" s="281"/>
    </row>
    <row r="217" spans="2:10" s="253" customFormat="1" ht="16.5">
      <c r="B217" s="260"/>
      <c r="C217" s="277"/>
      <c r="D217" s="277"/>
      <c r="E217" s="278"/>
      <c r="F217" s="281"/>
      <c r="G217" s="281"/>
      <c r="H217" s="281"/>
      <c r="I217" s="281"/>
      <c r="J217" s="281"/>
    </row>
    <row r="218" spans="2:10" s="253" customFormat="1" ht="16.5">
      <c r="B218" s="260"/>
      <c r="C218" s="277"/>
      <c r="D218" s="277"/>
      <c r="E218" s="278"/>
      <c r="F218" s="281"/>
      <c r="G218" s="281"/>
      <c r="H218" s="281"/>
      <c r="I218" s="281"/>
      <c r="J218" s="281"/>
    </row>
    <row r="219" spans="2:10" s="253" customFormat="1" ht="16.5">
      <c r="B219" s="260"/>
      <c r="C219" s="277"/>
      <c r="D219" s="277"/>
      <c r="E219" s="278"/>
      <c r="F219" s="281"/>
      <c r="G219" s="281"/>
      <c r="H219" s="281"/>
      <c r="I219" s="281"/>
      <c r="J219" s="281"/>
    </row>
    <row r="220" spans="2:10" s="253" customFormat="1" ht="16.5">
      <c r="B220" s="260"/>
      <c r="C220" s="277"/>
      <c r="D220" s="277"/>
      <c r="E220" s="278"/>
      <c r="F220" s="281"/>
      <c r="G220" s="281"/>
      <c r="H220" s="281"/>
      <c r="I220" s="281"/>
      <c r="J220" s="281"/>
    </row>
    <row r="221" spans="2:10" s="253" customFormat="1" ht="16.5">
      <c r="B221" s="260"/>
      <c r="C221" s="277"/>
      <c r="D221" s="277"/>
      <c r="E221" s="278"/>
      <c r="F221" s="281"/>
      <c r="G221" s="281"/>
      <c r="H221" s="281"/>
      <c r="I221" s="281"/>
      <c r="J221" s="281"/>
    </row>
    <row r="222" spans="2:10" s="253" customFormat="1" ht="16.5">
      <c r="B222" s="260"/>
      <c r="C222" s="277"/>
      <c r="D222" s="277"/>
      <c r="E222" s="278"/>
      <c r="F222" s="281"/>
      <c r="G222" s="281"/>
      <c r="H222" s="281"/>
      <c r="I222" s="281"/>
      <c r="J222" s="281"/>
    </row>
    <row r="223" spans="2:10" s="253" customFormat="1" ht="16.5">
      <c r="B223" s="260"/>
      <c r="C223" s="277"/>
      <c r="D223" s="277"/>
      <c r="E223" s="278"/>
      <c r="F223" s="281"/>
      <c r="G223" s="281"/>
      <c r="H223" s="281"/>
      <c r="I223" s="281"/>
      <c r="J223" s="281"/>
    </row>
    <row r="224" spans="2:10" s="253" customFormat="1" ht="16.5">
      <c r="B224" s="260"/>
      <c r="C224" s="277"/>
      <c r="D224" s="277"/>
      <c r="E224" s="278"/>
      <c r="F224" s="281"/>
      <c r="G224" s="281"/>
      <c r="H224" s="281"/>
      <c r="I224" s="281"/>
      <c r="J224" s="281"/>
    </row>
    <row r="225" spans="2:10" s="253" customFormat="1" ht="16.5">
      <c r="B225" s="260"/>
      <c r="C225" s="277"/>
      <c r="D225" s="277"/>
      <c r="E225" s="278"/>
      <c r="F225" s="281"/>
      <c r="G225" s="281"/>
      <c r="H225" s="281"/>
      <c r="I225" s="281"/>
      <c r="J225" s="281"/>
    </row>
    <row r="226" spans="2:10" s="253" customFormat="1" ht="16.5">
      <c r="B226" s="260"/>
      <c r="C226" s="277"/>
      <c r="D226" s="277"/>
      <c r="E226" s="278"/>
      <c r="F226" s="281"/>
      <c r="G226" s="281"/>
      <c r="H226" s="281"/>
      <c r="I226" s="281"/>
      <c r="J226" s="281"/>
    </row>
    <row r="227" spans="2:10" s="253" customFormat="1" ht="16.5">
      <c r="B227" s="260"/>
      <c r="C227" s="277"/>
      <c r="D227" s="277"/>
      <c r="E227" s="278"/>
      <c r="F227" s="281"/>
      <c r="G227" s="281"/>
      <c r="H227" s="281"/>
      <c r="I227" s="281"/>
      <c r="J227" s="281"/>
    </row>
    <row r="228" spans="2:10" s="253" customFormat="1" ht="16.5">
      <c r="B228" s="260"/>
      <c r="C228" s="277"/>
      <c r="D228" s="277"/>
      <c r="E228" s="278"/>
      <c r="F228" s="281"/>
      <c r="G228" s="281"/>
      <c r="H228" s="281"/>
      <c r="I228" s="281"/>
      <c r="J228" s="281"/>
    </row>
    <row r="229" spans="2:10" s="253" customFormat="1" ht="16.5">
      <c r="B229" s="260"/>
      <c r="C229" s="277"/>
      <c r="D229" s="277"/>
      <c r="E229" s="278"/>
      <c r="F229" s="281"/>
      <c r="G229" s="281"/>
      <c r="H229" s="281"/>
      <c r="I229" s="281"/>
      <c r="J229" s="281"/>
    </row>
    <row r="230" spans="2:10" s="253" customFormat="1" ht="16.5">
      <c r="B230" s="260"/>
      <c r="C230" s="277"/>
      <c r="D230" s="277"/>
      <c r="E230" s="278"/>
      <c r="F230" s="281"/>
      <c r="G230" s="281"/>
      <c r="H230" s="281"/>
      <c r="I230" s="281"/>
      <c r="J230" s="281"/>
    </row>
  </sheetData>
  <sheetProtection/>
  <mergeCells count="5">
    <mergeCell ref="E86:G86"/>
    <mergeCell ref="A1:B1"/>
    <mergeCell ref="A2:B2"/>
    <mergeCell ref="B4:G4"/>
    <mergeCell ref="E85:G85"/>
  </mergeCells>
  <printOptions horizontalCentered="1"/>
  <pageMargins left="0.196850393700787" right="0.05" top="0.196850393700787" bottom="0.275590551181102" header="0.15748031496063" footer="0.196850393700787"/>
  <pageSetup horizontalDpi="600" verticalDpi="600" orientation="landscape" paperSize="9" scale="71" r:id="rId1"/>
  <rowBreaks count="1" manualBreakCount="1">
    <brk id="41" max="255" man="1"/>
  </rowBreaks>
  <ignoredErrors>
    <ignoredError sqref="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23"/>
  <sheetViews>
    <sheetView zoomScalePageLayoutView="0" workbookViewId="0" topLeftCell="A1">
      <pane xSplit="2" ySplit="6" topLeftCell="C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9" sqref="D69"/>
    </sheetView>
  </sheetViews>
  <sheetFormatPr defaultColWidth="9.28125" defaultRowHeight="12.75"/>
  <cols>
    <col min="1" max="1" width="44.140625" style="134" customWidth="1"/>
    <col min="2" max="2" width="9.7109375" style="103" customWidth="1"/>
    <col min="3" max="3" width="17.7109375" style="135" customWidth="1"/>
    <col min="4" max="4" width="18.7109375" style="135" customWidth="1"/>
    <col min="5" max="5" width="15.421875" style="136" customWidth="1"/>
    <col min="6" max="6" width="14.00390625" style="137" customWidth="1"/>
    <col min="7" max="7" width="16.00390625" style="137" customWidth="1"/>
    <col min="8" max="16384" width="9.28125" style="134" customWidth="1"/>
  </cols>
  <sheetData>
    <row r="1" spans="1:7" s="94" customFormat="1" ht="15">
      <c r="A1" s="89"/>
      <c r="B1" s="90"/>
      <c r="C1" s="91"/>
      <c r="D1" s="91"/>
      <c r="E1" s="92"/>
      <c r="F1" s="93"/>
      <c r="G1" s="93"/>
    </row>
    <row r="2" spans="1:7" s="97" customFormat="1" ht="14.25">
      <c r="A2" s="95"/>
      <c r="B2" s="174" t="s">
        <v>1049</v>
      </c>
      <c r="C2" s="174"/>
      <c r="D2" s="174"/>
      <c r="E2" s="174"/>
      <c r="F2" s="174"/>
      <c r="G2" s="174"/>
    </row>
    <row r="3" spans="1:7" s="94" customFormat="1" ht="15">
      <c r="A3" s="98"/>
      <c r="B3" s="98"/>
      <c r="C3" s="98"/>
      <c r="D3" s="98"/>
      <c r="E3" s="98"/>
      <c r="F3" s="98"/>
      <c r="G3" s="98"/>
    </row>
    <row r="4" spans="1:7" s="97" customFormat="1" ht="15" thickBot="1">
      <c r="A4" s="95"/>
      <c r="B4" s="122"/>
      <c r="C4" s="96"/>
      <c r="D4" s="96"/>
      <c r="E4" s="175"/>
      <c r="F4" s="99"/>
      <c r="G4" s="99"/>
    </row>
    <row r="5" spans="1:7" s="100" customFormat="1" ht="61.5" customHeight="1">
      <c r="A5" s="176" t="s">
        <v>781</v>
      </c>
      <c r="B5" s="177" t="s">
        <v>782</v>
      </c>
      <c r="C5" s="178" t="s">
        <v>1145</v>
      </c>
      <c r="D5" s="178" t="s">
        <v>0</v>
      </c>
      <c r="E5" s="178" t="s">
        <v>1050</v>
      </c>
      <c r="F5" s="178" t="s">
        <v>1</v>
      </c>
      <c r="G5" s="179" t="s">
        <v>2</v>
      </c>
    </row>
    <row r="6" spans="1:7" s="100" customFormat="1" ht="21" customHeight="1">
      <c r="A6" s="180">
        <v>1</v>
      </c>
      <c r="B6" s="101">
        <v>2</v>
      </c>
      <c r="C6" s="181">
        <v>3</v>
      </c>
      <c r="D6" s="101">
        <v>4</v>
      </c>
      <c r="E6" s="181">
        <v>5</v>
      </c>
      <c r="F6" s="101">
        <v>6</v>
      </c>
      <c r="G6" s="182">
        <v>7</v>
      </c>
    </row>
    <row r="7" spans="1:7" s="100" customFormat="1" ht="13.5" customHeight="1">
      <c r="A7" s="183" t="s">
        <v>789</v>
      </c>
      <c r="B7" s="101" t="s">
        <v>790</v>
      </c>
      <c r="C7" s="102">
        <f>C8+C13</f>
        <v>0</v>
      </c>
      <c r="D7" s="102"/>
      <c r="E7" s="102"/>
      <c r="F7" s="102"/>
      <c r="G7" s="184"/>
    </row>
    <row r="8" spans="1:7" s="100" customFormat="1" ht="57">
      <c r="A8" s="185" t="s">
        <v>791</v>
      </c>
      <c r="B8" s="101" t="s">
        <v>792</v>
      </c>
      <c r="C8" s="102">
        <f>C9</f>
        <v>0</v>
      </c>
      <c r="D8" s="102">
        <f aca="true" t="shared" si="0" ref="D8:G11">D9</f>
        <v>0</v>
      </c>
      <c r="E8" s="102">
        <f t="shared" si="0"/>
        <v>0</v>
      </c>
      <c r="F8" s="102">
        <f t="shared" si="0"/>
        <v>0</v>
      </c>
      <c r="G8" s="184">
        <f t="shared" si="0"/>
        <v>0</v>
      </c>
    </row>
    <row r="9" spans="1:7" s="100" customFormat="1" ht="28.5">
      <c r="A9" s="185" t="s">
        <v>793</v>
      </c>
      <c r="B9" s="101">
        <v>51</v>
      </c>
      <c r="C9" s="102">
        <f>C10</f>
        <v>0</v>
      </c>
      <c r="D9" s="102">
        <f t="shared" si="0"/>
        <v>0</v>
      </c>
      <c r="E9" s="102">
        <f t="shared" si="0"/>
        <v>0</v>
      </c>
      <c r="F9" s="102">
        <f t="shared" si="0"/>
        <v>0</v>
      </c>
      <c r="G9" s="184">
        <f t="shared" si="0"/>
        <v>0</v>
      </c>
    </row>
    <row r="10" spans="1:7" s="103" customFormat="1" ht="13.5" customHeight="1">
      <c r="A10" s="119" t="s">
        <v>794</v>
      </c>
      <c r="B10" s="186" t="s">
        <v>795</v>
      </c>
      <c r="C10" s="187">
        <f>C11</f>
        <v>0</v>
      </c>
      <c r="D10" s="187">
        <f>D11</f>
        <v>0</v>
      </c>
      <c r="E10" s="187">
        <f t="shared" si="0"/>
        <v>0</v>
      </c>
      <c r="F10" s="187">
        <f t="shared" si="0"/>
        <v>0</v>
      </c>
      <c r="G10" s="188">
        <f t="shared" si="0"/>
        <v>0</v>
      </c>
    </row>
    <row r="11" spans="1:7" s="103" customFormat="1" ht="30.75" customHeight="1">
      <c r="A11" s="119" t="s">
        <v>796</v>
      </c>
      <c r="B11" s="186" t="s">
        <v>797</v>
      </c>
      <c r="C11" s="187">
        <f>C12</f>
        <v>0</v>
      </c>
      <c r="D11" s="187">
        <f>D12</f>
        <v>0</v>
      </c>
      <c r="E11" s="187">
        <f t="shared" si="0"/>
        <v>0</v>
      </c>
      <c r="F11" s="187">
        <f t="shared" si="0"/>
        <v>0</v>
      </c>
      <c r="G11" s="188">
        <f t="shared" si="0"/>
        <v>0</v>
      </c>
    </row>
    <row r="12" spans="1:7" s="103" customFormat="1" ht="30" customHeight="1">
      <c r="A12" s="119" t="s">
        <v>796</v>
      </c>
      <c r="B12" s="186" t="s">
        <v>798</v>
      </c>
      <c r="C12" s="187">
        <f>'CONT EXEC - CHELT'!C13-'CONT EXEC - CHELT'!F13</f>
        <v>0</v>
      </c>
      <c r="D12" s="187">
        <f>'CONT EXEC - CHELT'!C13-'CONT EXEC - CHELT'!G13</f>
        <v>0</v>
      </c>
      <c r="E12" s="187">
        <f>'CONT EXEC - CHELT'!F13-'CONT EXEC - CHELT'!G13</f>
        <v>0</v>
      </c>
      <c r="F12" s="187">
        <f>'CONT EXEC - CHELT'!D13-'CONT EXEC - CHELT'!H13</f>
        <v>0</v>
      </c>
      <c r="G12" s="188">
        <f>'CONT EXEC - CHELT'!E13-'CONT EXEC - CHELT'!H13</f>
        <v>0</v>
      </c>
    </row>
    <row r="13" spans="1:8" s="100" customFormat="1" ht="18" customHeight="1">
      <c r="A13" s="183" t="s">
        <v>799</v>
      </c>
      <c r="B13" s="101" t="s">
        <v>800</v>
      </c>
      <c r="C13" s="102">
        <f>C15+C41</f>
        <v>0</v>
      </c>
      <c r="D13" s="102">
        <f>D15+D41</f>
        <v>0</v>
      </c>
      <c r="E13" s="102">
        <f>E15+E41</f>
        <v>0</v>
      </c>
      <c r="F13" s="102">
        <f>F15+F41</f>
        <v>0</v>
      </c>
      <c r="G13" s="184">
        <f>G15+G41</f>
        <v>0</v>
      </c>
      <c r="H13" s="104"/>
    </row>
    <row r="14" spans="1:8" s="100" customFormat="1" ht="15.75" customHeight="1">
      <c r="A14" s="183" t="s">
        <v>801</v>
      </c>
      <c r="B14" s="189" t="s">
        <v>13</v>
      </c>
      <c r="C14" s="102">
        <f>C15+C41</f>
        <v>0</v>
      </c>
      <c r="D14" s="102">
        <f>D15+D41</f>
        <v>0</v>
      </c>
      <c r="E14" s="102">
        <f>E15+E41</f>
        <v>0</v>
      </c>
      <c r="F14" s="102">
        <f>F15+F41</f>
        <v>0</v>
      </c>
      <c r="G14" s="184">
        <f>G15+G41</f>
        <v>0</v>
      </c>
      <c r="H14" s="104"/>
    </row>
    <row r="15" spans="1:7" s="100" customFormat="1" ht="18.75" customHeight="1">
      <c r="A15" s="183" t="s">
        <v>802</v>
      </c>
      <c r="B15" s="101">
        <v>20</v>
      </c>
      <c r="C15" s="102">
        <f>C16</f>
        <v>0</v>
      </c>
      <c r="D15" s="102">
        <f>D16</f>
        <v>0</v>
      </c>
      <c r="E15" s="102">
        <f>E16</f>
        <v>0</v>
      </c>
      <c r="F15" s="102">
        <f>F16</f>
        <v>0</v>
      </c>
      <c r="G15" s="184">
        <f>G16</f>
        <v>0</v>
      </c>
    </row>
    <row r="16" spans="1:7" s="95" customFormat="1" ht="28.5">
      <c r="A16" s="190" t="s">
        <v>1051</v>
      </c>
      <c r="B16" s="191" t="s">
        <v>804</v>
      </c>
      <c r="C16" s="192">
        <f>C17+C40</f>
        <v>0</v>
      </c>
      <c r="D16" s="192">
        <f>D17+D40</f>
        <v>0</v>
      </c>
      <c r="E16" s="192">
        <f>E17+E40</f>
        <v>0</v>
      </c>
      <c r="F16" s="192">
        <f>F17+F40</f>
        <v>0</v>
      </c>
      <c r="G16" s="193">
        <f>G17+G40</f>
        <v>0</v>
      </c>
    </row>
    <row r="17" spans="1:7" s="105" customFormat="1" ht="15" customHeight="1">
      <c r="A17" s="194" t="s">
        <v>805</v>
      </c>
      <c r="B17" s="195"/>
      <c r="C17" s="196">
        <f>SUM(C17:C39)</f>
        <v>0</v>
      </c>
      <c r="D17" s="196">
        <f>SUM(D17:D39)</f>
        <v>0</v>
      </c>
      <c r="E17" s="196">
        <f>SUM(E17:E39)</f>
        <v>0</v>
      </c>
      <c r="F17" s="196">
        <f>SUM(F17:F39)</f>
        <v>0</v>
      </c>
      <c r="G17" s="197">
        <f>SUM(G17:G39)</f>
        <v>0</v>
      </c>
    </row>
    <row r="18" spans="1:7" s="105" customFormat="1" ht="15" customHeight="1">
      <c r="A18" s="106" t="s">
        <v>806</v>
      </c>
      <c r="B18" s="107"/>
      <c r="C18" s="108">
        <f>'CONT EXEC - CHELT'!C19-'CONT EXEC - CHELT'!F19</f>
        <v>0</v>
      </c>
      <c r="D18" s="108">
        <f>'CONT EXEC - CHELT'!C19-'CONT EXEC - CHELT'!G19</f>
        <v>0</v>
      </c>
      <c r="E18" s="198">
        <f>'CONT EXEC - CHELT'!F19-'CONT EXEC - CHELT'!G19</f>
        <v>0</v>
      </c>
      <c r="F18" s="108">
        <f>'CONT EXEC - CHELT'!D19-'CONT EXEC - CHELT'!H19</f>
        <v>12</v>
      </c>
      <c r="G18" s="109">
        <f>'CONT EXEC - CHELT'!E19-'CONT EXEC - CHELT'!H19</f>
        <v>12</v>
      </c>
    </row>
    <row r="19" spans="1:7" s="105" customFormat="1" ht="15" customHeight="1">
      <c r="A19" s="106" t="s">
        <v>807</v>
      </c>
      <c r="B19" s="107"/>
      <c r="C19" s="108">
        <f>'CONT EXEC - CHELT'!C20-'CONT EXEC - CHELT'!F20</f>
        <v>0</v>
      </c>
      <c r="D19" s="108">
        <f>'CONT EXEC - CHELT'!C20-'CONT EXEC - CHELT'!G20</f>
        <v>0</v>
      </c>
      <c r="E19" s="198">
        <f>'CONT EXEC - CHELT'!F20-'CONT EXEC - CHELT'!G20</f>
        <v>0</v>
      </c>
      <c r="F19" s="108">
        <f>'CONT EXEC - CHELT'!D20-'CONT EXEC - CHELT'!H20</f>
        <v>129</v>
      </c>
      <c r="G19" s="109">
        <f>'CONT EXEC - CHELT'!E20-'CONT EXEC - CHELT'!H20</f>
        <v>129</v>
      </c>
    </row>
    <row r="20" spans="1:7" s="105" customFormat="1" ht="15" customHeight="1">
      <c r="A20" s="106" t="s">
        <v>808</v>
      </c>
      <c r="B20" s="107"/>
      <c r="C20" s="108">
        <f>'CONT EXEC - CHELT'!C21-'CONT EXEC - CHELT'!F21</f>
        <v>0</v>
      </c>
      <c r="D20" s="108">
        <f>'CONT EXEC - CHELT'!C21-'CONT EXEC - CHELT'!G21</f>
        <v>0</v>
      </c>
      <c r="E20" s="198">
        <f>'CONT EXEC - CHELT'!F21-'CONT EXEC - CHELT'!G21</f>
        <v>0</v>
      </c>
      <c r="F20" s="108">
        <f>'CONT EXEC - CHELT'!D21-'CONT EXEC - CHELT'!H21</f>
        <v>14</v>
      </c>
      <c r="G20" s="109">
        <f>'CONT EXEC - CHELT'!E21-'CONT EXEC - CHELT'!H21</f>
        <v>14</v>
      </c>
    </row>
    <row r="21" spans="1:7" s="105" customFormat="1" ht="15" customHeight="1">
      <c r="A21" s="106" t="s">
        <v>1116</v>
      </c>
      <c r="B21" s="107"/>
      <c r="C21" s="108">
        <f>'CONT EXEC - CHELT'!C22-'CONT EXEC - CHELT'!F22</f>
        <v>0</v>
      </c>
      <c r="D21" s="108">
        <f>'CONT EXEC - CHELT'!C22-'CONT EXEC - CHELT'!G22</f>
        <v>0</v>
      </c>
      <c r="E21" s="198">
        <f>'CONT EXEC - CHELT'!F22-'CONT EXEC - CHELT'!G22</f>
        <v>0</v>
      </c>
      <c r="F21" s="108">
        <f>'CONT EXEC - CHELT'!D22-'CONT EXEC - CHELT'!H22</f>
        <v>18</v>
      </c>
      <c r="G21" s="109">
        <f>'CONT EXEC - CHELT'!E22-'CONT EXEC - CHELT'!H22</f>
        <v>18</v>
      </c>
    </row>
    <row r="22" spans="1:7" s="105" customFormat="1" ht="15" customHeight="1">
      <c r="A22" s="106" t="s">
        <v>809</v>
      </c>
      <c r="B22" s="107"/>
      <c r="C22" s="108">
        <f>'CONT EXEC - CHELT'!C23-'CONT EXEC - CHELT'!F23</f>
        <v>0</v>
      </c>
      <c r="D22" s="108">
        <f>'CONT EXEC - CHELT'!C23-'CONT EXEC - CHELT'!G23</f>
        <v>0</v>
      </c>
      <c r="E22" s="198">
        <f>'CONT EXEC - CHELT'!F23-'CONT EXEC - CHELT'!G23</f>
        <v>0</v>
      </c>
      <c r="F22" s="108">
        <f>'CONT EXEC - CHELT'!D23-'CONT EXEC - CHELT'!H23</f>
        <v>30</v>
      </c>
      <c r="G22" s="109">
        <f>'CONT EXEC - CHELT'!E23-'CONT EXEC - CHELT'!H23</f>
        <v>30</v>
      </c>
    </row>
    <row r="23" spans="1:7" s="105" customFormat="1" ht="15" customHeight="1">
      <c r="A23" s="106" t="s">
        <v>810</v>
      </c>
      <c r="B23" s="107"/>
      <c r="C23" s="108">
        <f>'CONT EXEC - CHELT'!C24-'CONT EXEC - CHELT'!F24</f>
        <v>0</v>
      </c>
      <c r="D23" s="108">
        <f>'CONT EXEC - CHELT'!C24-'CONT EXEC - CHELT'!G24</f>
        <v>0</v>
      </c>
      <c r="E23" s="198">
        <f>'CONT EXEC - CHELT'!F24-'CONT EXEC - CHELT'!G24</f>
        <v>0</v>
      </c>
      <c r="F23" s="108">
        <f>'CONT EXEC - CHELT'!D24-'CONT EXEC - CHELT'!H24</f>
        <v>16</v>
      </c>
      <c r="G23" s="109">
        <f>'CONT EXEC - CHELT'!E24-'CONT EXEC - CHELT'!H24</f>
        <v>16</v>
      </c>
    </row>
    <row r="24" spans="1:7" s="105" customFormat="1" ht="15" customHeight="1">
      <c r="A24" s="106" t="s">
        <v>1117</v>
      </c>
      <c r="B24" s="107"/>
      <c r="C24" s="108">
        <f>'CONT EXEC - CHELT'!C25-'CONT EXEC - CHELT'!F25</f>
        <v>0</v>
      </c>
      <c r="D24" s="108">
        <f>'CONT EXEC - CHELT'!C25-'CONT EXEC - CHELT'!G25</f>
        <v>0</v>
      </c>
      <c r="E24" s="198">
        <f>'CONT EXEC - CHELT'!F25-'CONT EXEC - CHELT'!G25</f>
        <v>0</v>
      </c>
      <c r="F24" s="108">
        <f>'CONT EXEC - CHELT'!D25-'CONT EXEC - CHELT'!H25</f>
        <v>9</v>
      </c>
      <c r="G24" s="109">
        <f>'CONT EXEC - CHELT'!E25-'CONT EXEC - CHELT'!H25</f>
        <v>9</v>
      </c>
    </row>
    <row r="25" spans="1:7" s="105" customFormat="1" ht="15" customHeight="1">
      <c r="A25" s="106" t="s">
        <v>811</v>
      </c>
      <c r="B25" s="107"/>
      <c r="C25" s="108">
        <f>'CONT EXEC - CHELT'!C26-'CONT EXEC - CHELT'!F26</f>
        <v>0</v>
      </c>
      <c r="D25" s="108">
        <f>'CONT EXEC - CHELT'!C26-'CONT EXEC - CHELT'!G26</f>
        <v>0</v>
      </c>
      <c r="E25" s="198">
        <f>'CONT EXEC - CHELT'!F26-'CONT EXEC - CHELT'!G26</f>
        <v>0</v>
      </c>
      <c r="F25" s="108">
        <f>'CONT EXEC - CHELT'!D26-'CONT EXEC - CHELT'!H26</f>
        <v>512</v>
      </c>
      <c r="G25" s="109">
        <f>'CONT EXEC - CHELT'!E26-'CONT EXEC - CHELT'!H26</f>
        <v>512</v>
      </c>
    </row>
    <row r="26" spans="1:7" s="105" customFormat="1" ht="15" customHeight="1">
      <c r="A26" s="106" t="s">
        <v>812</v>
      </c>
      <c r="B26" s="107"/>
      <c r="C26" s="108">
        <f>'CONT EXEC - CHELT'!C27-'CONT EXEC - CHELT'!F27</f>
        <v>0</v>
      </c>
      <c r="D26" s="108">
        <f>'CONT EXEC - CHELT'!C27-'CONT EXEC - CHELT'!G27</f>
        <v>0</v>
      </c>
      <c r="E26" s="198">
        <f>'CONT EXEC - CHELT'!F27-'CONT EXEC - CHELT'!G27</f>
        <v>0</v>
      </c>
      <c r="F26" s="108">
        <f>'CONT EXEC - CHELT'!D27-'CONT EXEC - CHELT'!H27</f>
        <v>8</v>
      </c>
      <c r="G26" s="109">
        <f>'CONT EXEC - CHELT'!E27-'CONT EXEC - CHELT'!H27</f>
        <v>8</v>
      </c>
    </row>
    <row r="27" spans="1:7" s="105" customFormat="1" ht="15" customHeight="1">
      <c r="A27" s="106" t="s">
        <v>813</v>
      </c>
      <c r="B27" s="107"/>
      <c r="C27" s="108">
        <f>'CONT EXEC - CHELT'!C28-'CONT EXEC - CHELT'!F28</f>
        <v>0</v>
      </c>
      <c r="D27" s="108">
        <f>'CONT EXEC - CHELT'!C28-'CONT EXEC - CHELT'!G28</f>
        <v>0</v>
      </c>
      <c r="E27" s="198">
        <f>'CONT EXEC - CHELT'!F28-'CONT EXEC - CHELT'!G28</f>
        <v>0</v>
      </c>
      <c r="F27" s="108">
        <f>'CONT EXEC - CHELT'!D28-'CONT EXEC - CHELT'!H28</f>
        <v>48</v>
      </c>
      <c r="G27" s="109">
        <f>'CONT EXEC - CHELT'!E28-'CONT EXEC - CHELT'!H28</f>
        <v>48</v>
      </c>
    </row>
    <row r="28" spans="1:7" s="105" customFormat="1" ht="15" customHeight="1">
      <c r="A28" s="106" t="s">
        <v>814</v>
      </c>
      <c r="B28" s="107"/>
      <c r="C28" s="108">
        <f>'CONT EXEC - CHELT'!C29-'CONT EXEC - CHELT'!F29</f>
        <v>0</v>
      </c>
      <c r="D28" s="108">
        <f>'CONT EXEC - CHELT'!C29-'CONT EXEC - CHELT'!G29</f>
        <v>0</v>
      </c>
      <c r="E28" s="198">
        <f>'CONT EXEC - CHELT'!F29-'CONT EXEC - CHELT'!G29</f>
        <v>0</v>
      </c>
      <c r="F28" s="108">
        <f>'CONT EXEC - CHELT'!D29-'CONT EXEC - CHELT'!H29</f>
        <v>116</v>
      </c>
      <c r="G28" s="109">
        <f>'CONT EXEC - CHELT'!E29-'CONT EXEC - CHELT'!H29</f>
        <v>116</v>
      </c>
    </row>
    <row r="29" spans="1:7" s="105" customFormat="1" ht="15" customHeight="1">
      <c r="A29" s="106" t="s">
        <v>815</v>
      </c>
      <c r="B29" s="107"/>
      <c r="C29" s="108">
        <f>'CONT EXEC - CHELT'!C30-'CONT EXEC - CHELT'!F30</f>
        <v>0</v>
      </c>
      <c r="D29" s="108">
        <f>'CONT EXEC - CHELT'!C30-'CONT EXEC - CHELT'!G30</f>
        <v>0</v>
      </c>
      <c r="E29" s="198">
        <f>'CONT EXEC - CHELT'!F30-'CONT EXEC - CHELT'!G30</f>
        <v>0</v>
      </c>
      <c r="F29" s="108">
        <f>'CONT EXEC - CHELT'!D30-'CONT EXEC - CHELT'!H30</f>
        <v>162</v>
      </c>
      <c r="G29" s="109">
        <f>'CONT EXEC - CHELT'!E30-'CONT EXEC - CHELT'!H30</f>
        <v>162</v>
      </c>
    </row>
    <row r="30" spans="1:7" s="105" customFormat="1" ht="15" customHeight="1">
      <c r="A30" s="106" t="s">
        <v>1118</v>
      </c>
      <c r="B30" s="107"/>
      <c r="C30" s="108">
        <f>'CONT EXEC - CHELT'!C31-'CONT EXEC - CHELT'!F31</f>
        <v>0</v>
      </c>
      <c r="D30" s="108">
        <f>'CONT EXEC - CHELT'!C31-'CONT EXEC - CHELT'!G31</f>
        <v>0</v>
      </c>
      <c r="E30" s="198">
        <f>'CONT EXEC - CHELT'!F31-'CONT EXEC - CHELT'!G31</f>
        <v>0</v>
      </c>
      <c r="F30" s="108">
        <f>'CONT EXEC - CHELT'!D31-'CONT EXEC - CHELT'!H31</f>
        <v>144</v>
      </c>
      <c r="G30" s="109">
        <f>'CONT EXEC - CHELT'!E31-'CONT EXEC - CHELT'!H31</f>
        <v>144</v>
      </c>
    </row>
    <row r="31" spans="1:7" s="105" customFormat="1" ht="15" customHeight="1">
      <c r="A31" s="110" t="s">
        <v>1119</v>
      </c>
      <c r="B31" s="107"/>
      <c r="C31" s="108">
        <f>'CONT EXEC - CHELT'!C32-'CONT EXEC - CHELT'!F32</f>
        <v>0</v>
      </c>
      <c r="D31" s="108">
        <f>'CONT EXEC - CHELT'!C32-'CONT EXEC - CHELT'!G32</f>
        <v>0</v>
      </c>
      <c r="E31" s="198">
        <f>'CONT EXEC - CHELT'!F32-'CONT EXEC - CHELT'!G32</f>
        <v>0</v>
      </c>
      <c r="F31" s="108">
        <f>'CONT EXEC - CHELT'!D32-'CONT EXEC - CHELT'!H32</f>
        <v>0</v>
      </c>
      <c r="G31" s="109">
        <f>'CONT EXEC - CHELT'!E32-'CONT EXEC - CHELT'!H32</f>
        <v>0</v>
      </c>
    </row>
    <row r="32" spans="1:7" s="105" customFormat="1" ht="15" customHeight="1">
      <c r="A32" s="111" t="s">
        <v>1120</v>
      </c>
      <c r="B32" s="107"/>
      <c r="C32" s="108">
        <f>'CONT EXEC - CHELT'!C33-'CONT EXEC - CHELT'!F33</f>
        <v>0</v>
      </c>
      <c r="D32" s="108">
        <f>'CONT EXEC - CHELT'!C33-'CONT EXEC - CHELT'!G33</f>
        <v>0</v>
      </c>
      <c r="E32" s="198">
        <f>'CONT EXEC - CHELT'!F33-'CONT EXEC - CHELT'!G33</f>
        <v>0</v>
      </c>
      <c r="F32" s="108">
        <f>'CONT EXEC - CHELT'!D33-'CONT EXEC - CHELT'!H33</f>
        <v>0</v>
      </c>
      <c r="G32" s="109">
        <f>'CONT EXEC - CHELT'!E33-'CONT EXEC - CHELT'!H33</f>
        <v>0</v>
      </c>
    </row>
    <row r="33" spans="1:7" s="105" customFormat="1" ht="15" customHeight="1">
      <c r="A33" s="111" t="s">
        <v>1121</v>
      </c>
      <c r="B33" s="107"/>
      <c r="C33" s="108">
        <f>'CONT EXEC - CHELT'!C34-'CONT EXEC - CHELT'!F34</f>
        <v>0</v>
      </c>
      <c r="D33" s="108">
        <f>'CONT EXEC - CHELT'!C34-'CONT EXEC - CHELT'!G34</f>
        <v>0</v>
      </c>
      <c r="E33" s="198">
        <f>'CONT EXEC - CHELT'!F34-'CONT EXEC - CHELT'!G34</f>
        <v>0</v>
      </c>
      <c r="F33" s="108">
        <f>'CONT EXEC - CHELT'!D34-'CONT EXEC - CHELT'!H34</f>
        <v>0</v>
      </c>
      <c r="G33" s="109">
        <f>'CONT EXEC - CHELT'!E34-'CONT EXEC - CHELT'!H34</f>
        <v>0</v>
      </c>
    </row>
    <row r="34" spans="1:7" s="105" customFormat="1" ht="15" customHeight="1">
      <c r="A34" s="106" t="s">
        <v>1122</v>
      </c>
      <c r="B34" s="107"/>
      <c r="C34" s="108">
        <f>'CONT EXEC - CHELT'!C35-'CONT EXEC - CHELT'!F35</f>
        <v>0</v>
      </c>
      <c r="D34" s="108">
        <f>'CONT EXEC - CHELT'!C35-'CONT EXEC - CHELT'!G35</f>
        <v>0</v>
      </c>
      <c r="E34" s="198">
        <f>'CONT EXEC - CHELT'!F35-'CONT EXEC - CHELT'!G35</f>
        <v>0</v>
      </c>
      <c r="F34" s="108">
        <f>'CONT EXEC - CHELT'!D35-'CONT EXEC - CHELT'!H35</f>
        <v>17</v>
      </c>
      <c r="G34" s="109">
        <f>'CONT EXEC - CHELT'!E35-'CONT EXEC - CHELT'!H35</f>
        <v>17</v>
      </c>
    </row>
    <row r="35" spans="1:7" s="105" customFormat="1" ht="15" customHeight="1">
      <c r="A35" s="106" t="s">
        <v>1123</v>
      </c>
      <c r="B35" s="107"/>
      <c r="C35" s="108">
        <f>'CONT EXEC - CHELT'!C36-'CONT EXEC - CHELT'!F36</f>
        <v>0</v>
      </c>
      <c r="D35" s="108">
        <f>'CONT EXEC - CHELT'!C36-'CONT EXEC - CHELT'!G36</f>
        <v>0</v>
      </c>
      <c r="E35" s="198">
        <f>'CONT EXEC - CHELT'!F36-'CONT EXEC - CHELT'!G36</f>
        <v>0</v>
      </c>
      <c r="F35" s="108">
        <f>'CONT EXEC - CHELT'!D36-'CONT EXEC - CHELT'!H36</f>
        <v>0</v>
      </c>
      <c r="G35" s="109">
        <f>'CONT EXEC - CHELT'!E36-'CONT EXEC - CHELT'!H36</f>
        <v>0</v>
      </c>
    </row>
    <row r="36" spans="1:7" s="105" customFormat="1" ht="15" customHeight="1">
      <c r="A36" s="106" t="s">
        <v>1124</v>
      </c>
      <c r="B36" s="107"/>
      <c r="C36" s="108">
        <f>'CONT EXEC - CHELT'!C37-'CONT EXEC - CHELT'!F37</f>
        <v>0</v>
      </c>
      <c r="D36" s="108">
        <f>'CONT EXEC - CHELT'!C37-'CONT EXEC - CHELT'!G37</f>
        <v>0</v>
      </c>
      <c r="E36" s="198">
        <f>'CONT EXEC - CHELT'!F37-'CONT EXEC - CHELT'!G37</f>
        <v>0</v>
      </c>
      <c r="F36" s="108">
        <f>'CONT EXEC - CHELT'!D37-'CONT EXEC - CHELT'!H37</f>
        <v>0</v>
      </c>
      <c r="G36" s="109">
        <f>'CONT EXEC - CHELT'!E37-'CONT EXEC - CHELT'!H37</f>
        <v>0</v>
      </c>
    </row>
    <row r="37" spans="1:7" s="105" customFormat="1" ht="15" customHeight="1">
      <c r="A37" s="111" t="s">
        <v>816</v>
      </c>
      <c r="B37" s="107"/>
      <c r="C37" s="108">
        <f>'CONT EXEC - CHELT'!C38-'CONT EXEC - CHELT'!F38</f>
        <v>0</v>
      </c>
      <c r="D37" s="108">
        <f>'CONT EXEC - CHELT'!C38-'CONT EXEC - CHELT'!G38</f>
        <v>0</v>
      </c>
      <c r="E37" s="198">
        <f>'CONT EXEC - CHELT'!F38-'CONT EXEC - CHELT'!G38</f>
        <v>0</v>
      </c>
      <c r="F37" s="108">
        <f>'CONT EXEC - CHELT'!D38-'CONT EXEC - CHELT'!H38</f>
        <v>0</v>
      </c>
      <c r="G37" s="109">
        <f>'CONT EXEC - CHELT'!E38-'CONT EXEC - CHELT'!H38</f>
        <v>0</v>
      </c>
    </row>
    <row r="38" spans="1:7" s="105" customFormat="1" ht="15" customHeight="1">
      <c r="A38" s="111" t="s">
        <v>817</v>
      </c>
      <c r="B38" s="112"/>
      <c r="C38" s="108">
        <f>'CONT EXEC - CHELT'!C39-'CONT EXEC - CHELT'!F39</f>
        <v>0</v>
      </c>
      <c r="D38" s="108">
        <f>'CONT EXEC - CHELT'!C39-'CONT EXEC - CHELT'!G39</f>
        <v>0</v>
      </c>
      <c r="E38" s="198">
        <f>'CONT EXEC - CHELT'!F39-'CONT EXEC - CHELT'!G39</f>
        <v>0</v>
      </c>
      <c r="F38" s="108">
        <f>'CONT EXEC - CHELT'!D39-'CONT EXEC - CHELT'!H39</f>
        <v>117</v>
      </c>
      <c r="G38" s="109">
        <f>'CONT EXEC - CHELT'!E39-'CONT EXEC - CHELT'!H39</f>
        <v>117</v>
      </c>
    </row>
    <row r="39" spans="1:7" s="113" customFormat="1" ht="15" customHeight="1">
      <c r="A39" s="106" t="s">
        <v>818</v>
      </c>
      <c r="B39" s="107"/>
      <c r="C39" s="108">
        <f>'CONT EXEC - CHELT'!C40-'CONT EXEC - CHELT'!F40</f>
        <v>0</v>
      </c>
      <c r="D39" s="108">
        <f>'CONT EXEC - CHELT'!C40-'CONT EXEC - CHELT'!G40</f>
        <v>0</v>
      </c>
      <c r="E39" s="198">
        <f>'CONT EXEC - CHELT'!F40-'CONT EXEC - CHELT'!G40</f>
        <v>0</v>
      </c>
      <c r="F39" s="108">
        <f>'CONT EXEC - CHELT'!D40-'CONT EXEC - CHELT'!H40</f>
        <v>0</v>
      </c>
      <c r="G39" s="109">
        <f>'CONT EXEC - CHELT'!E40-'CONT EXEC - CHELT'!H40</f>
        <v>0</v>
      </c>
    </row>
    <row r="40" spans="1:7" s="105" customFormat="1" ht="15" customHeight="1">
      <c r="A40" s="106" t="s">
        <v>819</v>
      </c>
      <c r="B40" s="107"/>
      <c r="C40" s="108">
        <f>'CONT EXEC - CHELT'!C41-'CONT EXEC - CHELT'!F41</f>
        <v>0</v>
      </c>
      <c r="D40" s="108">
        <f>'CONT EXEC - CHELT'!C41-'CONT EXEC - CHELT'!G41</f>
        <v>0</v>
      </c>
      <c r="E40" s="198">
        <f>'CONT EXEC - CHELT'!F41-'CONT EXEC - CHELT'!G41</f>
        <v>0</v>
      </c>
      <c r="F40" s="108">
        <f>'CONT EXEC - CHELT'!D41-'CONT EXEC - CHELT'!H41</f>
        <v>0</v>
      </c>
      <c r="G40" s="109">
        <f>'CONT EXEC - CHELT'!E41-'CONT EXEC - CHELT'!H41</f>
        <v>0</v>
      </c>
    </row>
    <row r="41" spans="1:7" s="95" customFormat="1" ht="15" customHeight="1">
      <c r="A41" s="199" t="s">
        <v>820</v>
      </c>
      <c r="B41" s="191">
        <v>57</v>
      </c>
      <c r="C41" s="192">
        <f>C42+C75</f>
        <v>0</v>
      </c>
      <c r="D41" s="192">
        <f>D42+D75</f>
        <v>0</v>
      </c>
      <c r="E41" s="192">
        <f>E42+E75</f>
        <v>0</v>
      </c>
      <c r="F41" s="192">
        <f>F42+F75</f>
        <v>109410</v>
      </c>
      <c r="G41" s="193">
        <f>G42+G75</f>
        <v>109410</v>
      </c>
    </row>
    <row r="42" spans="1:7" s="95" customFormat="1" ht="24.75" customHeight="1">
      <c r="A42" s="190" t="s">
        <v>821</v>
      </c>
      <c r="B42" s="191" t="s">
        <v>822</v>
      </c>
      <c r="C42" s="192">
        <f>C43</f>
        <v>0</v>
      </c>
      <c r="D42" s="192">
        <f>D43</f>
        <v>0</v>
      </c>
      <c r="E42" s="192">
        <f>E43</f>
        <v>0</v>
      </c>
      <c r="F42" s="192">
        <f>F43</f>
        <v>107400</v>
      </c>
      <c r="G42" s="193">
        <f>G43</f>
        <v>107400</v>
      </c>
    </row>
    <row r="43" spans="1:7" s="95" customFormat="1" ht="15" customHeight="1">
      <c r="A43" s="190" t="s">
        <v>823</v>
      </c>
      <c r="B43" s="191"/>
      <c r="C43" s="200">
        <f>C44+C45+C46+C47+C48+C49+C50+C51+C52+C53+C54+C55+C56+C57+C58+C59+C60+C61+C63+C65+C66+C67+C68+C69+C70+C71+C72+C73+C74</f>
        <v>0</v>
      </c>
      <c r="D43" s="200">
        <f>D44+D45+D46+D47+D48+D49+D50+D51+D52+D53+D54+D55+D56+D57+D58+D59+D60+D61+D63+D65+D66+D67+D68+D69+D70+D71+D72+D73+D74</f>
        <v>0</v>
      </c>
      <c r="E43" s="200">
        <f>E44+E45+E46+E47+E48+E49+E50+E51+E52+E53+E54+E55+E56+E57+E58+E59+E60+E61+E63+E65+E66+E67+E68+E69+E70+E71+E72+E73+E74</f>
        <v>0</v>
      </c>
      <c r="F43" s="200">
        <f>F44+F45+F46+F47+F48+F49+F50+F51+F52+F53+F54+F55+F56+F57+F58+F59+F60+F61+F63+F65+F66+F67+F68+F69+F70+F71+F72+F73+F74</f>
        <v>107400</v>
      </c>
      <c r="G43" s="201">
        <f>G44+G45+G46+G47+G48+G49+G50+G51+G52+G53+G54+G55+G56+G57+G58+G59+G60+G61+G63+G65+G66+G67+G68+G69+G70+G71+G72+G73+G74</f>
        <v>107400</v>
      </c>
    </row>
    <row r="44" spans="1:7" s="105" customFormat="1" ht="14.25">
      <c r="A44" s="111" t="s">
        <v>824</v>
      </c>
      <c r="B44" s="202"/>
      <c r="C44" s="108">
        <f>'CONT EXEC - CHELT'!C47-'CONT EXEC - CHELT'!F47</f>
        <v>0</v>
      </c>
      <c r="D44" s="120">
        <f>'CONT EXEC - CHELT'!C47-'CONT EXEC - CHELT'!G47</f>
        <v>0</v>
      </c>
      <c r="E44" s="187">
        <f>'CONT EXEC - CHELT'!F47-'CONT EXEC - CHELT'!G47</f>
        <v>0</v>
      </c>
      <c r="F44" s="108">
        <f>'CONT EXEC - CHELT'!D47-'CONT EXEC - CHELT'!H47</f>
        <v>661</v>
      </c>
      <c r="G44" s="109">
        <f>'CONT EXEC - CHELT'!E47-'CONT EXEC - CHELT'!H47</f>
        <v>661</v>
      </c>
    </row>
    <row r="45" spans="1:7" s="105" customFormat="1" ht="14.25">
      <c r="A45" s="111" t="s">
        <v>825</v>
      </c>
      <c r="B45" s="107"/>
      <c r="C45" s="108">
        <f>'CONT EXEC - CHELT'!C48-'CONT EXEC - CHELT'!F48</f>
        <v>0</v>
      </c>
      <c r="D45" s="120">
        <f>'CONT EXEC - CHELT'!C48-'CONT EXEC - CHELT'!G48</f>
        <v>0</v>
      </c>
      <c r="E45" s="187">
        <f>'CONT EXEC - CHELT'!F48-'CONT EXEC - CHELT'!G48</f>
        <v>0</v>
      </c>
      <c r="F45" s="108">
        <f>'CONT EXEC - CHELT'!D48-'CONT EXEC - CHELT'!H48</f>
        <v>319</v>
      </c>
      <c r="G45" s="109">
        <f>'CONT EXEC - CHELT'!E48-'CONT EXEC - CHELT'!H48</f>
        <v>319</v>
      </c>
    </row>
    <row r="46" spans="1:7" s="115" customFormat="1" ht="28.5">
      <c r="A46" s="111" t="s">
        <v>1125</v>
      </c>
      <c r="B46" s="114"/>
      <c r="C46" s="108">
        <f>'CONT EXEC - CHELT'!C49-'CONT EXEC - CHELT'!F49</f>
        <v>0</v>
      </c>
      <c r="D46" s="120">
        <f>'CONT EXEC - CHELT'!C49-'CONT EXEC - CHELT'!G49</f>
        <v>0</v>
      </c>
      <c r="E46" s="187">
        <f>'CONT EXEC - CHELT'!F49-'CONT EXEC - CHELT'!G49</f>
        <v>0</v>
      </c>
      <c r="F46" s="108">
        <f>'CONT EXEC - CHELT'!D49-'CONT EXEC - CHELT'!H49</f>
        <v>2606</v>
      </c>
      <c r="G46" s="109">
        <f>'CONT EXEC - CHELT'!E49-'CONT EXEC - CHELT'!H49</f>
        <v>2606</v>
      </c>
    </row>
    <row r="47" spans="1:7" s="105" customFormat="1" ht="28.5">
      <c r="A47" s="111" t="s">
        <v>1126</v>
      </c>
      <c r="B47" s="107"/>
      <c r="C47" s="108">
        <f>'CONT EXEC - CHELT'!C50-'CONT EXEC - CHELT'!F50</f>
        <v>0</v>
      </c>
      <c r="D47" s="120">
        <f>'CONT EXEC - CHELT'!C50-'CONT EXEC - CHELT'!G50</f>
        <v>0</v>
      </c>
      <c r="E47" s="187">
        <f>'CONT EXEC - CHELT'!F50-'CONT EXEC - CHELT'!G50</f>
        <v>0</v>
      </c>
      <c r="F47" s="108">
        <f>'CONT EXEC - CHELT'!D50-'CONT EXEC - CHELT'!H50</f>
        <v>620</v>
      </c>
      <c r="G47" s="109">
        <f>'CONT EXEC - CHELT'!E50-'CONT EXEC - CHELT'!H50</f>
        <v>620</v>
      </c>
    </row>
    <row r="48" spans="1:7" s="105" customFormat="1" ht="14.25">
      <c r="A48" s="111" t="s">
        <v>1127</v>
      </c>
      <c r="B48" s="107"/>
      <c r="C48" s="108">
        <f>'CONT EXEC - CHELT'!C51-'CONT EXEC - CHELT'!F51</f>
        <v>0</v>
      </c>
      <c r="D48" s="120">
        <f>'CONT EXEC - CHELT'!C51-'CONT EXEC - CHELT'!G51</f>
        <v>0</v>
      </c>
      <c r="E48" s="187">
        <f>'CONT EXEC - CHELT'!F51-'CONT EXEC - CHELT'!G51</f>
        <v>0</v>
      </c>
      <c r="F48" s="108">
        <f>'CONT EXEC - CHELT'!D51-'CONT EXEC - CHELT'!H51</f>
        <v>1370</v>
      </c>
      <c r="G48" s="109">
        <f>'CONT EXEC - CHELT'!E51-'CONT EXEC - CHELT'!H51</f>
        <v>1370</v>
      </c>
    </row>
    <row r="49" spans="1:7" s="105" customFormat="1" ht="28.5">
      <c r="A49" s="111" t="s">
        <v>1128</v>
      </c>
      <c r="B49" s="107"/>
      <c r="C49" s="108">
        <f>'CONT EXEC - CHELT'!C52-'CONT EXEC - CHELT'!F52</f>
        <v>0</v>
      </c>
      <c r="D49" s="120">
        <f>'CONT EXEC - CHELT'!C52-'CONT EXEC - CHELT'!G52</f>
        <v>0</v>
      </c>
      <c r="E49" s="187">
        <f>'CONT EXEC - CHELT'!F52-'CONT EXEC - CHELT'!G52</f>
        <v>0</v>
      </c>
      <c r="F49" s="108">
        <f>'CONT EXEC - CHELT'!D52-'CONT EXEC - CHELT'!H52</f>
        <v>893</v>
      </c>
      <c r="G49" s="109">
        <f>'CONT EXEC - CHELT'!E52-'CONT EXEC - CHELT'!H52</f>
        <v>893</v>
      </c>
    </row>
    <row r="50" spans="1:7" s="105" customFormat="1" ht="42.75">
      <c r="A50" s="111" t="s">
        <v>1129</v>
      </c>
      <c r="B50" s="107"/>
      <c r="C50" s="108">
        <f>'CONT EXEC - CHELT'!C53-'CONT EXEC - CHELT'!F53</f>
        <v>0</v>
      </c>
      <c r="D50" s="120">
        <f>'CONT EXEC - CHELT'!C53-'CONT EXEC - CHELT'!G53</f>
        <v>0</v>
      </c>
      <c r="E50" s="187">
        <f>'CONT EXEC - CHELT'!F53-'CONT EXEC - CHELT'!G53</f>
        <v>0</v>
      </c>
      <c r="F50" s="108">
        <f>'CONT EXEC - CHELT'!D53-'CONT EXEC - CHELT'!H53</f>
        <v>1216</v>
      </c>
      <c r="G50" s="109">
        <f>'CONT EXEC - CHELT'!E53-'CONT EXEC - CHELT'!H53</f>
        <v>1216</v>
      </c>
    </row>
    <row r="51" spans="1:7" s="105" customFormat="1" ht="28.5">
      <c r="A51" s="111" t="s">
        <v>1130</v>
      </c>
      <c r="B51" s="107"/>
      <c r="C51" s="108">
        <f>'CONT EXEC - CHELT'!C54-'CONT EXEC - CHELT'!F54</f>
        <v>0</v>
      </c>
      <c r="D51" s="120">
        <f>'CONT EXEC - CHELT'!C54-'CONT EXEC - CHELT'!G54</f>
        <v>0</v>
      </c>
      <c r="E51" s="187">
        <f>'CONT EXEC - CHELT'!F54-'CONT EXEC - CHELT'!G54</f>
        <v>0</v>
      </c>
      <c r="F51" s="108">
        <f>'CONT EXEC - CHELT'!D54-'CONT EXEC - CHELT'!H54</f>
        <v>2899</v>
      </c>
      <c r="G51" s="109">
        <f>'CONT EXEC - CHELT'!E54-'CONT EXEC - CHELT'!H54</f>
        <v>2899</v>
      </c>
    </row>
    <row r="52" spans="1:7" s="105" customFormat="1" ht="14.25">
      <c r="A52" s="111" t="s">
        <v>826</v>
      </c>
      <c r="B52" s="107"/>
      <c r="C52" s="108">
        <f>'CONT EXEC - CHELT'!C55-'CONT EXEC - CHELT'!F55</f>
        <v>0</v>
      </c>
      <c r="D52" s="120">
        <f>'CONT EXEC - CHELT'!C55-'CONT EXEC - CHELT'!G55</f>
        <v>0</v>
      </c>
      <c r="E52" s="187">
        <f>'CONT EXEC - CHELT'!F55-'CONT EXEC - CHELT'!G55</f>
        <v>0</v>
      </c>
      <c r="F52" s="108">
        <f>'CONT EXEC - CHELT'!D55-'CONT EXEC - CHELT'!H55</f>
        <v>60555</v>
      </c>
      <c r="G52" s="109">
        <f>'CONT EXEC - CHELT'!E55-'CONT EXEC - CHELT'!H55</f>
        <v>60555</v>
      </c>
    </row>
    <row r="53" spans="1:7" s="105" customFormat="1" ht="14.25">
      <c r="A53" s="111" t="s">
        <v>1131</v>
      </c>
      <c r="B53" s="107"/>
      <c r="C53" s="108">
        <f>'CONT EXEC - CHELT'!C56-'CONT EXEC - CHELT'!F56</f>
        <v>0</v>
      </c>
      <c r="D53" s="120">
        <f>'CONT EXEC - CHELT'!C56-'CONT EXEC - CHELT'!G56</f>
        <v>0</v>
      </c>
      <c r="E53" s="187">
        <f>'CONT EXEC - CHELT'!F56-'CONT EXEC - CHELT'!G56</f>
        <v>0</v>
      </c>
      <c r="F53" s="108">
        <f>'CONT EXEC - CHELT'!D56-'CONT EXEC - CHELT'!H56</f>
        <v>411</v>
      </c>
      <c r="G53" s="109">
        <f>'CONT EXEC - CHELT'!E56-'CONT EXEC - CHELT'!H56</f>
        <v>411</v>
      </c>
    </row>
    <row r="54" spans="1:7" s="105" customFormat="1" ht="28.5">
      <c r="A54" s="111" t="s">
        <v>1132</v>
      </c>
      <c r="B54" s="107"/>
      <c r="C54" s="108">
        <f>'CONT EXEC - CHELT'!C57-'CONT EXEC - CHELT'!F57</f>
        <v>0</v>
      </c>
      <c r="D54" s="120">
        <f>'CONT EXEC - CHELT'!C57-'CONT EXEC - CHELT'!G57</f>
        <v>0</v>
      </c>
      <c r="E54" s="187">
        <f>'CONT EXEC - CHELT'!F57-'CONT EXEC - CHELT'!G57</f>
        <v>0</v>
      </c>
      <c r="F54" s="108">
        <f>'CONT EXEC - CHELT'!D57-'CONT EXEC - CHELT'!H57</f>
        <v>1837</v>
      </c>
      <c r="G54" s="109">
        <f>'CONT EXEC - CHELT'!E57-'CONT EXEC - CHELT'!H57</f>
        <v>1837</v>
      </c>
    </row>
    <row r="55" spans="1:7" s="105" customFormat="1" ht="28.5">
      <c r="A55" s="111" t="s">
        <v>1144</v>
      </c>
      <c r="B55" s="107"/>
      <c r="C55" s="108">
        <f>'CONT EXEC - CHELT'!C58-'CONT EXEC - CHELT'!F58</f>
        <v>0</v>
      </c>
      <c r="D55" s="120">
        <f>'CONT EXEC - CHELT'!C58-'CONT EXEC - CHELT'!G58</f>
        <v>0</v>
      </c>
      <c r="E55" s="187">
        <f>'CONT EXEC - CHELT'!F58-'CONT EXEC - CHELT'!G58</f>
        <v>0</v>
      </c>
      <c r="F55" s="108">
        <f>'CONT EXEC - CHELT'!D58-'CONT EXEC - CHELT'!H58</f>
        <v>3459</v>
      </c>
      <c r="G55" s="109">
        <f>'CONT EXEC - CHELT'!E58-'CONT EXEC - CHELT'!H58</f>
        <v>3459</v>
      </c>
    </row>
    <row r="56" spans="1:7" s="105" customFormat="1" ht="28.5">
      <c r="A56" s="116" t="s">
        <v>1133</v>
      </c>
      <c r="B56" s="107"/>
      <c r="C56" s="108">
        <f>'CONT EXEC - CHELT'!C59-'CONT EXEC - CHELT'!F59</f>
        <v>0</v>
      </c>
      <c r="D56" s="120">
        <f>'CONT EXEC - CHELT'!C59-'CONT EXEC - CHELT'!G59</f>
        <v>0</v>
      </c>
      <c r="E56" s="187">
        <f>'CONT EXEC - CHELT'!F59-'CONT EXEC - CHELT'!G59</f>
        <v>0</v>
      </c>
      <c r="F56" s="108">
        <f>'CONT EXEC - CHELT'!D59-'CONT EXEC - CHELT'!H59</f>
        <v>1544</v>
      </c>
      <c r="G56" s="109">
        <f>'CONT EXEC - CHELT'!E59-'CONT EXEC - CHELT'!H59</f>
        <v>1544</v>
      </c>
    </row>
    <row r="57" spans="1:7" s="105" customFormat="1" ht="14.25">
      <c r="A57" s="111" t="s">
        <v>1134</v>
      </c>
      <c r="B57" s="107"/>
      <c r="C57" s="108">
        <f>'CONT EXEC - CHELT'!C60-'CONT EXEC - CHELT'!F60</f>
        <v>0</v>
      </c>
      <c r="D57" s="120">
        <f>'CONT EXEC - CHELT'!C60-'CONT EXEC - CHELT'!G60</f>
        <v>0</v>
      </c>
      <c r="E57" s="187">
        <f>'CONT EXEC - CHELT'!F60-'CONT EXEC - CHELT'!G60</f>
        <v>0</v>
      </c>
      <c r="F57" s="108">
        <f>'CONT EXEC - CHELT'!D60-'CONT EXEC - CHELT'!H60</f>
        <v>1416</v>
      </c>
      <c r="G57" s="109">
        <f>'CONT EXEC - CHELT'!E60-'CONT EXEC - CHELT'!H60</f>
        <v>1416</v>
      </c>
    </row>
    <row r="58" spans="1:7" s="105" customFormat="1" ht="14.25">
      <c r="A58" s="111" t="s">
        <v>827</v>
      </c>
      <c r="B58" s="107"/>
      <c r="C58" s="108">
        <f>'CONT EXEC - CHELT'!C61-'CONT EXEC - CHELT'!F61</f>
        <v>0</v>
      </c>
      <c r="D58" s="120">
        <f>'CONT EXEC - CHELT'!C61-'CONT EXEC - CHELT'!G61</f>
        <v>0</v>
      </c>
      <c r="E58" s="187">
        <f>'CONT EXEC - CHELT'!F61-'CONT EXEC - CHELT'!G61</f>
        <v>0</v>
      </c>
      <c r="F58" s="108">
        <f>'CONT EXEC - CHELT'!D61-'CONT EXEC - CHELT'!H61</f>
        <v>2704</v>
      </c>
      <c r="G58" s="109">
        <f>'CONT EXEC - CHELT'!E61-'CONT EXEC - CHELT'!H61</f>
        <v>2704</v>
      </c>
    </row>
    <row r="59" spans="1:7" s="105" customFormat="1" ht="14.25">
      <c r="A59" s="111" t="s">
        <v>828</v>
      </c>
      <c r="B59" s="107"/>
      <c r="C59" s="108">
        <f>'CONT EXEC - CHELT'!C62-'CONT EXEC - CHELT'!F62</f>
        <v>0</v>
      </c>
      <c r="D59" s="120">
        <f>'CONT EXEC - CHELT'!C62-'CONT EXEC - CHELT'!G62</f>
        <v>0</v>
      </c>
      <c r="E59" s="187">
        <f>'CONT EXEC - CHELT'!F62-'CONT EXEC - CHELT'!G62</f>
        <v>0</v>
      </c>
      <c r="F59" s="108">
        <f>'CONT EXEC - CHELT'!D62-'CONT EXEC - CHELT'!H62</f>
        <v>1033</v>
      </c>
      <c r="G59" s="109">
        <f>'CONT EXEC - CHELT'!E62-'CONT EXEC - CHELT'!H62</f>
        <v>1033</v>
      </c>
    </row>
    <row r="60" spans="1:7" s="105" customFormat="1" ht="14.25">
      <c r="A60" s="111" t="s">
        <v>829</v>
      </c>
      <c r="B60" s="107"/>
      <c r="C60" s="108">
        <f>'CONT EXEC - CHELT'!C63-'CONT EXEC - CHELT'!F63</f>
        <v>0</v>
      </c>
      <c r="D60" s="120">
        <f>'CONT EXEC - CHELT'!C63-'CONT EXEC - CHELT'!G63</f>
        <v>0</v>
      </c>
      <c r="E60" s="187">
        <f>'CONT EXEC - CHELT'!F63-'CONT EXEC - CHELT'!G63</f>
        <v>0</v>
      </c>
      <c r="F60" s="108">
        <f>'CONT EXEC - CHELT'!D63-'CONT EXEC - CHELT'!H63</f>
        <v>2986</v>
      </c>
      <c r="G60" s="109">
        <f>'CONT EXEC - CHELT'!E63-'CONT EXEC - CHELT'!H63</f>
        <v>2986</v>
      </c>
    </row>
    <row r="61" spans="1:7" s="105" customFormat="1" ht="14.25">
      <c r="A61" s="111" t="s">
        <v>830</v>
      </c>
      <c r="B61" s="107"/>
      <c r="C61" s="108">
        <f>'CONT EXEC - CHELT'!C64-'CONT EXEC - CHELT'!F64</f>
        <v>0</v>
      </c>
      <c r="D61" s="120">
        <f>'CONT EXEC - CHELT'!C64-'CONT EXEC - CHELT'!G64</f>
        <v>0</v>
      </c>
      <c r="E61" s="187">
        <f>'CONT EXEC - CHELT'!F64-'CONT EXEC - CHELT'!G64</f>
        <v>0</v>
      </c>
      <c r="F61" s="108">
        <f>'CONT EXEC - CHELT'!D64-'CONT EXEC - CHELT'!H64</f>
        <v>4643</v>
      </c>
      <c r="G61" s="109">
        <f>'CONT EXEC - CHELT'!E64-'CONT EXEC - CHELT'!H64</f>
        <v>4643</v>
      </c>
    </row>
    <row r="62" spans="1:7" s="118" customFormat="1" ht="14.25">
      <c r="A62" s="117" t="s">
        <v>831</v>
      </c>
      <c r="B62" s="203"/>
      <c r="C62" s="108">
        <f>'CONT EXEC - CHELT'!C65-'CONT EXEC - CHELT'!F65</f>
        <v>0</v>
      </c>
      <c r="D62" s="120">
        <f>'CONT EXEC - CHELT'!C65-'CONT EXEC - CHELT'!G65</f>
        <v>0</v>
      </c>
      <c r="E62" s="187">
        <f>'CONT EXEC - CHELT'!F65-'CONT EXEC - CHELT'!G65</f>
        <v>0</v>
      </c>
      <c r="F62" s="108">
        <f>'CONT EXEC - CHELT'!D65-'CONT EXEC - CHELT'!H65</f>
        <v>0</v>
      </c>
      <c r="G62" s="109">
        <f>'CONT EXEC - CHELT'!E65-'CONT EXEC - CHELT'!H65</f>
        <v>0</v>
      </c>
    </row>
    <row r="63" spans="1:7" s="105" customFormat="1" ht="14.25">
      <c r="A63" s="119" t="s">
        <v>832</v>
      </c>
      <c r="B63" s="107"/>
      <c r="C63" s="108">
        <f>'CONT EXEC - CHELT'!C66-'CONT EXEC - CHELT'!F66</f>
        <v>0</v>
      </c>
      <c r="D63" s="120">
        <f>'CONT EXEC - CHELT'!C66-'CONT EXEC - CHELT'!G66</f>
        <v>0</v>
      </c>
      <c r="E63" s="187">
        <f>'CONT EXEC - CHELT'!F66-'CONT EXEC - CHELT'!G66</f>
        <v>0</v>
      </c>
      <c r="F63" s="108">
        <f>'CONT EXEC - CHELT'!D66-'CONT EXEC - CHELT'!H66</f>
        <v>7965</v>
      </c>
      <c r="G63" s="109">
        <f>'CONT EXEC - CHELT'!E66-'CONT EXEC - CHELT'!H66</f>
        <v>7965</v>
      </c>
    </row>
    <row r="64" spans="1:7" s="118" customFormat="1" ht="14.25">
      <c r="A64" s="117" t="s">
        <v>831</v>
      </c>
      <c r="B64" s="203"/>
      <c r="C64" s="108">
        <f>'CONT EXEC - CHELT'!C67-'CONT EXEC - CHELT'!F67</f>
        <v>0</v>
      </c>
      <c r="D64" s="120">
        <f>'CONT EXEC - CHELT'!C67-'CONT EXEC - CHELT'!G67</f>
        <v>0</v>
      </c>
      <c r="E64" s="187">
        <f>'CONT EXEC - CHELT'!F67-'CONT EXEC - CHELT'!G67</f>
        <v>0</v>
      </c>
      <c r="F64" s="108">
        <f>'CONT EXEC - CHELT'!D67-'CONT EXEC - CHELT'!H67</f>
        <v>0</v>
      </c>
      <c r="G64" s="109">
        <f>'CONT EXEC - CHELT'!E67-'CONT EXEC - CHELT'!H67</f>
        <v>0</v>
      </c>
    </row>
    <row r="65" spans="1:7" s="105" customFormat="1" ht="14.25">
      <c r="A65" s="111" t="s">
        <v>833</v>
      </c>
      <c r="B65" s="107"/>
      <c r="C65" s="108">
        <f>'CONT EXEC - CHELT'!C68-'CONT EXEC - CHELT'!F68</f>
        <v>0</v>
      </c>
      <c r="D65" s="120">
        <f>'CONT EXEC - CHELT'!C68-'CONT EXEC - CHELT'!G68</f>
        <v>0</v>
      </c>
      <c r="E65" s="187">
        <f>'CONT EXEC - CHELT'!F68-'CONT EXEC - CHELT'!G68</f>
        <v>0</v>
      </c>
      <c r="F65" s="108">
        <f>'CONT EXEC - CHELT'!D68-'CONT EXEC - CHELT'!H68</f>
        <v>0</v>
      </c>
      <c r="G65" s="109">
        <f>'CONT EXEC - CHELT'!E68-'CONT EXEC - CHELT'!H68</f>
        <v>0</v>
      </c>
    </row>
    <row r="66" spans="1:7" s="105" customFormat="1" ht="14.25">
      <c r="A66" s="111" t="s">
        <v>1135</v>
      </c>
      <c r="B66" s="107"/>
      <c r="C66" s="108">
        <f>'CONT EXEC - CHELT'!C69-'CONT EXEC - CHELT'!F69</f>
        <v>0</v>
      </c>
      <c r="D66" s="120">
        <f>'CONT EXEC - CHELT'!C69-'CONT EXEC - CHELT'!G69</f>
        <v>0</v>
      </c>
      <c r="E66" s="187">
        <f>'CONT EXEC - CHELT'!F69-'CONT EXEC - CHELT'!G69</f>
        <v>0</v>
      </c>
      <c r="F66" s="108">
        <f>'CONT EXEC - CHELT'!D69-'CONT EXEC - CHELT'!H69</f>
        <v>1265</v>
      </c>
      <c r="G66" s="109">
        <f>'CONT EXEC - CHELT'!E69-'CONT EXEC - CHELT'!H69</f>
        <v>1265</v>
      </c>
    </row>
    <row r="67" spans="1:7" s="105" customFormat="1" ht="14.25">
      <c r="A67" s="111" t="s">
        <v>1136</v>
      </c>
      <c r="B67" s="107"/>
      <c r="C67" s="108">
        <f>'CONT EXEC - CHELT'!C70-'CONT EXEC - CHELT'!F70</f>
        <v>0</v>
      </c>
      <c r="D67" s="120">
        <f>'CONT EXEC - CHELT'!C70-'CONT EXEC - CHELT'!G70</f>
        <v>0</v>
      </c>
      <c r="E67" s="187">
        <f>'CONT EXEC - CHELT'!F70-'CONT EXEC - CHELT'!G70</f>
        <v>0</v>
      </c>
      <c r="F67" s="108">
        <f>'CONT EXEC - CHELT'!D70-'CONT EXEC - CHELT'!H70</f>
        <v>0</v>
      </c>
      <c r="G67" s="109">
        <f>'CONT EXEC - CHELT'!E70-'CONT EXEC - CHELT'!H70</f>
        <v>0</v>
      </c>
    </row>
    <row r="68" spans="1:7" s="105" customFormat="1" ht="14.25">
      <c r="A68" s="111" t="s">
        <v>1137</v>
      </c>
      <c r="B68" s="107"/>
      <c r="C68" s="108">
        <f>'CONT EXEC - CHELT'!C71-'CONT EXEC - CHELT'!F71</f>
        <v>0</v>
      </c>
      <c r="D68" s="120">
        <f>'CONT EXEC - CHELT'!C71-'CONT EXEC - CHELT'!G71</f>
        <v>0</v>
      </c>
      <c r="E68" s="187">
        <f>'CONT EXEC - CHELT'!F71-'CONT EXEC - CHELT'!G71</f>
        <v>0</v>
      </c>
      <c r="F68" s="108">
        <f>'CONT EXEC - CHELT'!D71-'CONT EXEC - CHELT'!H71</f>
        <v>0</v>
      </c>
      <c r="G68" s="109">
        <f>'CONT EXEC - CHELT'!E71-'CONT EXEC - CHELT'!H71</f>
        <v>0</v>
      </c>
    </row>
    <row r="69" spans="1:7" s="105" customFormat="1" ht="28.5">
      <c r="A69" s="111" t="s">
        <v>1138</v>
      </c>
      <c r="B69" s="107"/>
      <c r="C69" s="108">
        <f>'CONT EXEC - CHELT'!C72-'CONT EXEC - CHELT'!F72</f>
        <v>0</v>
      </c>
      <c r="D69" s="120">
        <f>'CONT EXEC - CHELT'!C72-'CONT EXEC - CHELT'!G72</f>
        <v>0</v>
      </c>
      <c r="E69" s="187">
        <f>'CONT EXEC - CHELT'!F72-'CONT EXEC - CHELT'!G72</f>
        <v>0</v>
      </c>
      <c r="F69" s="108">
        <f>'CONT EXEC - CHELT'!D72-'CONT EXEC - CHELT'!H72</f>
        <v>0</v>
      </c>
      <c r="G69" s="109">
        <f>'CONT EXEC - CHELT'!E72-'CONT EXEC - CHELT'!H72</f>
        <v>0</v>
      </c>
    </row>
    <row r="70" spans="1:7" s="105" customFormat="1" ht="14.25">
      <c r="A70" s="111" t="s">
        <v>1139</v>
      </c>
      <c r="B70" s="107"/>
      <c r="C70" s="108">
        <f>'CONT EXEC - CHELT'!C73-'CONT EXEC - CHELT'!F73</f>
        <v>0</v>
      </c>
      <c r="D70" s="120">
        <f>'CONT EXEC - CHELT'!C73-'CONT EXEC - CHELT'!G73</f>
        <v>0</v>
      </c>
      <c r="E70" s="187">
        <f>'CONT EXEC - CHELT'!F73-'CONT EXEC - CHELT'!G73</f>
        <v>0</v>
      </c>
      <c r="F70" s="108">
        <f>'CONT EXEC - CHELT'!D73-'CONT EXEC - CHELT'!H73</f>
        <v>0</v>
      </c>
      <c r="G70" s="109">
        <f>'CONT EXEC - CHELT'!E73-'CONT EXEC - CHELT'!H73</f>
        <v>0</v>
      </c>
    </row>
    <row r="71" spans="1:7" s="105" customFormat="1" ht="28.5">
      <c r="A71" s="111" t="s">
        <v>1140</v>
      </c>
      <c r="B71" s="107"/>
      <c r="C71" s="108">
        <f>'CONT EXEC - CHELT'!C74-'CONT EXEC - CHELT'!F74</f>
        <v>0</v>
      </c>
      <c r="D71" s="120">
        <f>'CONT EXEC - CHELT'!C74-'CONT EXEC - CHELT'!G74</f>
        <v>0</v>
      </c>
      <c r="E71" s="187">
        <f>'CONT EXEC - CHELT'!F74-'CONT EXEC - CHELT'!G74</f>
        <v>0</v>
      </c>
      <c r="F71" s="108">
        <f>'CONT EXEC - CHELT'!D74-'CONT EXEC - CHELT'!H74</f>
        <v>5744</v>
      </c>
      <c r="G71" s="109">
        <f>'CONT EXEC - CHELT'!E74-'CONT EXEC - CHELT'!H74</f>
        <v>5744</v>
      </c>
    </row>
    <row r="72" spans="1:7" s="105" customFormat="1" ht="14.25">
      <c r="A72" s="111" t="s">
        <v>1141</v>
      </c>
      <c r="B72" s="112"/>
      <c r="C72" s="108">
        <f>'CONT EXEC - CHELT'!C75-'CONT EXEC - CHELT'!F75</f>
        <v>0</v>
      </c>
      <c r="D72" s="120">
        <f>'CONT EXEC - CHELT'!C75-'CONT EXEC - CHELT'!G75</f>
        <v>0</v>
      </c>
      <c r="E72" s="187">
        <f>'CONT EXEC - CHELT'!F75-'CONT EXEC - CHELT'!G75</f>
        <v>0</v>
      </c>
      <c r="F72" s="108">
        <f>'CONT EXEC - CHELT'!D75-'CONT EXEC - CHELT'!H75</f>
        <v>1254</v>
      </c>
      <c r="G72" s="109">
        <f>'CONT EXEC - CHELT'!E75-'CONT EXEC - CHELT'!H75</f>
        <v>1254</v>
      </c>
    </row>
    <row r="73" spans="1:7" s="105" customFormat="1" ht="28.5">
      <c r="A73" s="111" t="s">
        <v>1142</v>
      </c>
      <c r="B73" s="107"/>
      <c r="C73" s="108">
        <f>'CONT EXEC - CHELT'!C76-'CONT EXEC - CHELT'!F76</f>
        <v>0</v>
      </c>
      <c r="D73" s="120">
        <f>'CONT EXEC - CHELT'!C76-'CONT EXEC - CHELT'!G76</f>
        <v>0</v>
      </c>
      <c r="E73" s="187">
        <f>'CONT EXEC - CHELT'!F76-'CONT EXEC - CHELT'!G76</f>
        <v>0</v>
      </c>
      <c r="F73" s="108">
        <f>'CONT EXEC - CHELT'!D76-'CONT EXEC - CHELT'!H76</f>
        <v>0</v>
      </c>
      <c r="G73" s="109">
        <f>'CONT EXEC - CHELT'!E76-'CONT EXEC - CHELT'!H76</f>
        <v>0</v>
      </c>
    </row>
    <row r="74" spans="1:7" s="105" customFormat="1" ht="28.5">
      <c r="A74" s="111" t="s">
        <v>1143</v>
      </c>
      <c r="B74" s="107"/>
      <c r="C74" s="108">
        <f>'CONT EXEC - CHELT'!C77-'CONT EXEC - CHELT'!F77</f>
        <v>0</v>
      </c>
      <c r="D74" s="120">
        <f>'CONT EXEC - CHELT'!C77-'CONT EXEC - CHELT'!G77</f>
        <v>0</v>
      </c>
      <c r="E74" s="187">
        <f>'CONT EXEC - CHELT'!F77-'CONT EXEC - CHELT'!G77</f>
        <v>0</v>
      </c>
      <c r="F74" s="108">
        <f>'CONT EXEC - CHELT'!D77-'CONT EXEC - CHELT'!H77</f>
        <v>0</v>
      </c>
      <c r="G74" s="109">
        <f>'CONT EXEC - CHELT'!E77-'CONT EXEC - CHELT'!H77</f>
        <v>0</v>
      </c>
    </row>
    <row r="75" spans="1:7" s="121" customFormat="1" ht="14.25">
      <c r="A75" s="204" t="s">
        <v>834</v>
      </c>
      <c r="B75" s="205" t="s">
        <v>835</v>
      </c>
      <c r="C75" s="192">
        <f>C76</f>
        <v>0</v>
      </c>
      <c r="D75" s="192">
        <f>D76</f>
        <v>0</v>
      </c>
      <c r="E75" s="192">
        <f>E76</f>
        <v>0</v>
      </c>
      <c r="F75" s="192">
        <f>F76</f>
        <v>2010</v>
      </c>
      <c r="G75" s="193">
        <f>G76</f>
        <v>2010</v>
      </c>
    </row>
    <row r="76" spans="1:7" s="105" customFormat="1" ht="14.25">
      <c r="A76" s="106" t="s">
        <v>836</v>
      </c>
      <c r="B76" s="107"/>
      <c r="C76" s="108">
        <f>'CONT EXEC - CHELT'!D79-'CONT EXEC - CHELT'!F79</f>
        <v>0</v>
      </c>
      <c r="D76" s="120">
        <f>'CONT EXEC - CHELT'!D79-'CONT EXEC - CHELT'!G79</f>
        <v>0</v>
      </c>
      <c r="E76" s="187">
        <f>'CONT EXEC - CHELT'!F79-'CONT EXEC - CHELT'!G79</f>
        <v>0</v>
      </c>
      <c r="F76" s="108">
        <f>'CONT EXEC - CHELT'!D79-'CONT EXEC - CHELT'!H79</f>
        <v>2010</v>
      </c>
      <c r="G76" s="109">
        <f>'CONT EXEC - CHELT'!E79-'CONT EXEC - CHELT'!H79</f>
        <v>2010</v>
      </c>
    </row>
    <row r="77" spans="1:7" s="105" customFormat="1" ht="15" customHeight="1">
      <c r="A77" s="122"/>
      <c r="B77" s="122"/>
      <c r="C77" s="96"/>
      <c r="D77" s="96"/>
      <c r="E77" s="96"/>
      <c r="F77" s="96"/>
      <c r="G77" s="96"/>
    </row>
    <row r="78" spans="1:7" s="105" customFormat="1" ht="15" customHeight="1">
      <c r="A78" s="122"/>
      <c r="B78" s="122"/>
      <c r="C78" s="96"/>
      <c r="D78" s="96"/>
      <c r="E78" s="96"/>
      <c r="F78" s="96"/>
      <c r="G78" s="96"/>
    </row>
    <row r="79" spans="2:7" s="105" customFormat="1" ht="13.5" customHeight="1">
      <c r="B79" s="113"/>
      <c r="C79" s="123"/>
      <c r="D79" s="123"/>
      <c r="E79" s="124"/>
      <c r="F79" s="125"/>
      <c r="G79" s="125"/>
    </row>
    <row r="80" spans="1:8" ht="14.25">
      <c r="A80" s="206" t="s">
        <v>99</v>
      </c>
      <c r="B80" s="122"/>
      <c r="C80" s="99"/>
      <c r="D80" s="99"/>
      <c r="E80" s="99"/>
      <c r="F80" s="99" t="s">
        <v>100</v>
      </c>
      <c r="G80" s="99"/>
      <c r="H80" s="99"/>
    </row>
    <row r="81" spans="1:7" s="105" customFormat="1" ht="13.5" customHeight="1">
      <c r="A81" s="113" t="s">
        <v>1052</v>
      </c>
      <c r="B81" s="113"/>
      <c r="C81" s="123"/>
      <c r="D81" s="123"/>
      <c r="E81" s="124" t="s">
        <v>1052</v>
      </c>
      <c r="F81" s="113"/>
      <c r="G81" s="113"/>
    </row>
    <row r="82" spans="1:7" s="105" customFormat="1" ht="13.5" customHeight="1">
      <c r="A82" s="126"/>
      <c r="B82" s="113"/>
      <c r="C82" s="113"/>
      <c r="D82" s="113"/>
      <c r="F82" s="127"/>
      <c r="G82" s="127"/>
    </row>
    <row r="83" spans="2:7" s="128" customFormat="1" ht="13.5" customHeight="1">
      <c r="B83" s="129"/>
      <c r="C83" s="129"/>
      <c r="D83" s="129"/>
      <c r="F83" s="130"/>
      <c r="G83" s="130"/>
    </row>
    <row r="84" spans="1:7" s="128" customFormat="1" ht="13.5" customHeight="1">
      <c r="A84" s="131"/>
      <c r="B84" s="129"/>
      <c r="C84" s="129"/>
      <c r="D84" s="129"/>
      <c r="F84" s="130"/>
      <c r="G84" s="130"/>
    </row>
    <row r="85" spans="2:7" s="105" customFormat="1" ht="13.5" customHeight="1">
      <c r="B85" s="113"/>
      <c r="C85" s="123"/>
      <c r="D85" s="123"/>
      <c r="E85" s="124"/>
      <c r="F85" s="127"/>
      <c r="G85" s="127"/>
    </row>
    <row r="86" spans="2:7" s="105" customFormat="1" ht="13.5" customHeight="1">
      <c r="B86" s="113"/>
      <c r="C86" s="123"/>
      <c r="D86" s="123"/>
      <c r="E86" s="124"/>
      <c r="F86" s="132"/>
      <c r="G86" s="132"/>
    </row>
    <row r="87" spans="2:7" s="105" customFormat="1" ht="13.5" customHeight="1">
      <c r="B87" s="113"/>
      <c r="C87" s="123"/>
      <c r="D87" s="123"/>
      <c r="E87" s="124"/>
      <c r="F87" s="125"/>
      <c r="G87" s="125"/>
    </row>
    <row r="88" spans="2:7" s="105" customFormat="1" ht="13.5" customHeight="1">
      <c r="B88" s="113"/>
      <c r="C88" s="123"/>
      <c r="D88" s="123"/>
      <c r="E88" s="132"/>
      <c r="F88" s="132"/>
      <c r="G88" s="132"/>
    </row>
    <row r="89" spans="2:7" s="105" customFormat="1" ht="13.5" customHeight="1">
      <c r="B89" s="113"/>
      <c r="C89" s="123"/>
      <c r="D89" s="123"/>
      <c r="E89" s="133"/>
      <c r="F89" s="132"/>
      <c r="G89" s="132"/>
    </row>
    <row r="90" spans="2:7" s="105" customFormat="1" ht="13.5" customHeight="1">
      <c r="B90" s="113"/>
      <c r="C90" s="123"/>
      <c r="D90" s="123"/>
      <c r="E90" s="124"/>
      <c r="F90" s="127"/>
      <c r="G90" s="127"/>
    </row>
    <row r="91" spans="2:7" s="105" customFormat="1" ht="13.5" customHeight="1">
      <c r="B91" s="113"/>
      <c r="C91" s="123"/>
      <c r="D91" s="123"/>
      <c r="E91" s="124"/>
      <c r="F91" s="127"/>
      <c r="G91" s="127"/>
    </row>
    <row r="92" spans="2:7" s="105" customFormat="1" ht="13.5" customHeight="1">
      <c r="B92" s="113"/>
      <c r="C92" s="123"/>
      <c r="D92" s="123"/>
      <c r="E92" s="124"/>
      <c r="F92" s="127"/>
      <c r="G92" s="127"/>
    </row>
    <row r="93" spans="2:7" s="105" customFormat="1" ht="13.5" customHeight="1">
      <c r="B93" s="113"/>
      <c r="C93" s="123"/>
      <c r="D93" s="123"/>
      <c r="E93" s="124"/>
      <c r="F93" s="127"/>
      <c r="G93" s="127"/>
    </row>
    <row r="94" spans="2:7" s="105" customFormat="1" ht="13.5" customHeight="1">
      <c r="B94" s="113"/>
      <c r="C94" s="123"/>
      <c r="D94" s="123"/>
      <c r="E94" s="124"/>
      <c r="F94" s="127"/>
      <c r="G94" s="127"/>
    </row>
    <row r="95" spans="2:7" s="105" customFormat="1" ht="13.5" customHeight="1">
      <c r="B95" s="113"/>
      <c r="C95" s="123"/>
      <c r="D95" s="123"/>
      <c r="E95" s="124"/>
      <c r="F95" s="127"/>
      <c r="G95" s="127"/>
    </row>
    <row r="96" spans="2:7" s="105" customFormat="1" ht="13.5" customHeight="1">
      <c r="B96" s="113"/>
      <c r="C96" s="123"/>
      <c r="D96" s="123"/>
      <c r="E96" s="124"/>
      <c r="F96" s="127"/>
      <c r="G96" s="127"/>
    </row>
    <row r="97" spans="2:7" s="105" customFormat="1" ht="13.5" customHeight="1">
      <c r="B97" s="113"/>
      <c r="C97" s="123"/>
      <c r="D97" s="123"/>
      <c r="E97" s="124"/>
      <c r="F97" s="127"/>
      <c r="G97" s="127"/>
    </row>
    <row r="98" spans="2:7" s="105" customFormat="1" ht="13.5" customHeight="1">
      <c r="B98" s="113"/>
      <c r="C98" s="123"/>
      <c r="D98" s="123"/>
      <c r="E98" s="124"/>
      <c r="F98" s="127"/>
      <c r="G98" s="127"/>
    </row>
    <row r="99" spans="2:7" s="105" customFormat="1" ht="13.5" customHeight="1">
      <c r="B99" s="113"/>
      <c r="C99" s="123"/>
      <c r="D99" s="123"/>
      <c r="E99" s="124"/>
      <c r="F99" s="127"/>
      <c r="G99" s="127"/>
    </row>
    <row r="100" spans="2:7" s="105" customFormat="1" ht="13.5" customHeight="1">
      <c r="B100" s="113"/>
      <c r="C100" s="123"/>
      <c r="D100" s="123"/>
      <c r="E100" s="124"/>
      <c r="F100" s="127"/>
      <c r="G100" s="127"/>
    </row>
    <row r="101" spans="2:7" s="105" customFormat="1" ht="13.5" customHeight="1">
      <c r="B101" s="113"/>
      <c r="C101" s="123"/>
      <c r="D101" s="123"/>
      <c r="E101" s="124"/>
      <c r="F101" s="127"/>
      <c r="G101" s="127"/>
    </row>
    <row r="102" spans="2:7" s="105" customFormat="1" ht="13.5" customHeight="1">
      <c r="B102" s="113"/>
      <c r="C102" s="123"/>
      <c r="D102" s="123"/>
      <c r="E102" s="124"/>
      <c r="F102" s="127"/>
      <c r="G102" s="127"/>
    </row>
    <row r="103" spans="2:7" s="105" customFormat="1" ht="13.5" customHeight="1">
      <c r="B103" s="113"/>
      <c r="C103" s="123"/>
      <c r="D103" s="123"/>
      <c r="E103" s="124"/>
      <c r="F103" s="127"/>
      <c r="G103" s="127"/>
    </row>
    <row r="104" spans="2:7" s="105" customFormat="1" ht="13.5" customHeight="1">
      <c r="B104" s="113"/>
      <c r="C104" s="123"/>
      <c r="D104" s="123"/>
      <c r="E104" s="124"/>
      <c r="F104" s="127"/>
      <c r="G104" s="127"/>
    </row>
    <row r="105" spans="2:7" s="105" customFormat="1" ht="13.5" customHeight="1">
      <c r="B105" s="113"/>
      <c r="C105" s="123"/>
      <c r="D105" s="123"/>
      <c r="E105" s="124"/>
      <c r="F105" s="127"/>
      <c r="G105" s="127"/>
    </row>
    <row r="106" spans="2:7" s="105" customFormat="1" ht="13.5" customHeight="1">
      <c r="B106" s="113"/>
      <c r="C106" s="123"/>
      <c r="D106" s="123"/>
      <c r="E106" s="124"/>
      <c r="F106" s="127"/>
      <c r="G106" s="127"/>
    </row>
    <row r="107" spans="2:7" s="105" customFormat="1" ht="13.5" customHeight="1">
      <c r="B107" s="113"/>
      <c r="C107" s="123"/>
      <c r="D107" s="123"/>
      <c r="E107" s="124"/>
      <c r="F107" s="127"/>
      <c r="G107" s="127"/>
    </row>
    <row r="108" spans="2:7" s="105" customFormat="1" ht="13.5" customHeight="1">
      <c r="B108" s="113"/>
      <c r="C108" s="123"/>
      <c r="D108" s="123"/>
      <c r="E108" s="124"/>
      <c r="F108" s="127"/>
      <c r="G108" s="127"/>
    </row>
    <row r="109" spans="2:7" s="105" customFormat="1" ht="13.5" customHeight="1">
      <c r="B109" s="113"/>
      <c r="C109" s="123"/>
      <c r="D109" s="123"/>
      <c r="E109" s="124"/>
      <c r="F109" s="127"/>
      <c r="G109" s="127"/>
    </row>
    <row r="110" spans="2:7" s="105" customFormat="1" ht="13.5" customHeight="1">
      <c r="B110" s="113"/>
      <c r="C110" s="123"/>
      <c r="D110" s="123"/>
      <c r="E110" s="124"/>
      <c r="F110" s="127"/>
      <c r="G110" s="127"/>
    </row>
    <row r="111" spans="2:7" s="105" customFormat="1" ht="13.5" customHeight="1">
      <c r="B111" s="113"/>
      <c r="C111" s="123"/>
      <c r="D111" s="123"/>
      <c r="E111" s="124"/>
      <c r="F111" s="127"/>
      <c r="G111" s="127"/>
    </row>
    <row r="112" spans="2:7" s="105" customFormat="1" ht="13.5" customHeight="1">
      <c r="B112" s="113"/>
      <c r="C112" s="123"/>
      <c r="D112" s="123"/>
      <c r="E112" s="124"/>
      <c r="F112" s="127"/>
      <c r="G112" s="127"/>
    </row>
    <row r="113" spans="2:7" s="105" customFormat="1" ht="13.5" customHeight="1">
      <c r="B113" s="113"/>
      <c r="C113" s="123"/>
      <c r="D113" s="123"/>
      <c r="E113" s="124"/>
      <c r="F113" s="127"/>
      <c r="G113" s="127"/>
    </row>
    <row r="114" spans="2:7" s="105" customFormat="1" ht="13.5" customHeight="1">
      <c r="B114" s="113"/>
      <c r="C114" s="123"/>
      <c r="D114" s="123"/>
      <c r="E114" s="124"/>
      <c r="F114" s="127"/>
      <c r="G114" s="127"/>
    </row>
    <row r="115" spans="2:7" s="105" customFormat="1" ht="13.5" customHeight="1">
      <c r="B115" s="113"/>
      <c r="C115" s="123"/>
      <c r="D115" s="123"/>
      <c r="E115" s="124"/>
      <c r="F115" s="127"/>
      <c r="G115" s="127"/>
    </row>
    <row r="116" spans="2:7" s="105" customFormat="1" ht="13.5" customHeight="1">
      <c r="B116" s="113"/>
      <c r="C116" s="123"/>
      <c r="D116" s="123"/>
      <c r="E116" s="124"/>
      <c r="F116" s="127"/>
      <c r="G116" s="127"/>
    </row>
    <row r="117" spans="2:7" s="105" customFormat="1" ht="13.5" customHeight="1">
      <c r="B117" s="113"/>
      <c r="C117" s="123"/>
      <c r="D117" s="123"/>
      <c r="E117" s="124"/>
      <c r="F117" s="127"/>
      <c r="G117" s="127"/>
    </row>
    <row r="118" spans="2:7" s="105" customFormat="1" ht="13.5" customHeight="1">
      <c r="B118" s="113"/>
      <c r="C118" s="123"/>
      <c r="D118" s="123"/>
      <c r="E118" s="124"/>
      <c r="F118" s="127"/>
      <c r="G118" s="127"/>
    </row>
    <row r="119" spans="2:7" s="105" customFormat="1" ht="13.5" customHeight="1">
      <c r="B119" s="113"/>
      <c r="C119" s="123"/>
      <c r="D119" s="123"/>
      <c r="E119" s="124"/>
      <c r="F119" s="127"/>
      <c r="G119" s="127"/>
    </row>
    <row r="120" spans="2:7" s="105" customFormat="1" ht="13.5" customHeight="1">
      <c r="B120" s="113"/>
      <c r="C120" s="123"/>
      <c r="D120" s="123"/>
      <c r="E120" s="124"/>
      <c r="F120" s="127"/>
      <c r="G120" s="127"/>
    </row>
    <row r="121" spans="2:7" s="105" customFormat="1" ht="13.5" customHeight="1">
      <c r="B121" s="113"/>
      <c r="C121" s="123"/>
      <c r="D121" s="123"/>
      <c r="E121" s="124"/>
      <c r="F121" s="127"/>
      <c r="G121" s="127"/>
    </row>
    <row r="122" spans="2:7" s="105" customFormat="1" ht="13.5" customHeight="1">
      <c r="B122" s="113"/>
      <c r="C122" s="123"/>
      <c r="D122" s="123"/>
      <c r="E122" s="124"/>
      <c r="F122" s="127"/>
      <c r="G122" s="127"/>
    </row>
    <row r="123" spans="2:7" s="105" customFormat="1" ht="13.5" customHeight="1">
      <c r="B123" s="113"/>
      <c r="C123" s="123"/>
      <c r="D123" s="123"/>
      <c r="E123" s="124"/>
      <c r="F123" s="127"/>
      <c r="G123" s="127"/>
    </row>
    <row r="124" spans="2:7" s="105" customFormat="1" ht="13.5" customHeight="1">
      <c r="B124" s="113"/>
      <c r="C124" s="123"/>
      <c r="D124" s="123"/>
      <c r="E124" s="124"/>
      <c r="F124" s="127"/>
      <c r="G124" s="127"/>
    </row>
    <row r="125" spans="2:7" s="105" customFormat="1" ht="13.5" customHeight="1">
      <c r="B125" s="113"/>
      <c r="C125" s="123"/>
      <c r="D125" s="123"/>
      <c r="E125" s="124"/>
      <c r="F125" s="127"/>
      <c r="G125" s="127"/>
    </row>
    <row r="126" spans="2:7" s="105" customFormat="1" ht="13.5" customHeight="1">
      <c r="B126" s="113"/>
      <c r="C126" s="123"/>
      <c r="D126" s="123"/>
      <c r="E126" s="124"/>
      <c r="F126" s="127"/>
      <c r="G126" s="127"/>
    </row>
    <row r="127" spans="2:7" s="105" customFormat="1" ht="13.5" customHeight="1">
      <c r="B127" s="113"/>
      <c r="C127" s="123"/>
      <c r="D127" s="123"/>
      <c r="E127" s="124"/>
      <c r="F127" s="127"/>
      <c r="G127" s="127"/>
    </row>
    <row r="128" spans="2:7" s="105" customFormat="1" ht="13.5" customHeight="1">
      <c r="B128" s="113"/>
      <c r="C128" s="123"/>
      <c r="D128" s="123"/>
      <c r="E128" s="124"/>
      <c r="F128" s="127"/>
      <c r="G128" s="127"/>
    </row>
    <row r="129" spans="2:7" s="105" customFormat="1" ht="13.5" customHeight="1">
      <c r="B129" s="113"/>
      <c r="C129" s="123"/>
      <c r="D129" s="123"/>
      <c r="E129" s="124"/>
      <c r="F129" s="127"/>
      <c r="G129" s="127"/>
    </row>
    <row r="130" spans="2:7" s="105" customFormat="1" ht="13.5" customHeight="1">
      <c r="B130" s="113"/>
      <c r="C130" s="123"/>
      <c r="D130" s="123"/>
      <c r="E130" s="124"/>
      <c r="F130" s="127"/>
      <c r="G130" s="127"/>
    </row>
    <row r="131" spans="2:7" s="105" customFormat="1" ht="13.5" customHeight="1">
      <c r="B131" s="113"/>
      <c r="C131" s="123"/>
      <c r="D131" s="123"/>
      <c r="E131" s="124"/>
      <c r="F131" s="127"/>
      <c r="G131" s="127"/>
    </row>
    <row r="132" spans="2:7" s="105" customFormat="1" ht="13.5" customHeight="1">
      <c r="B132" s="113"/>
      <c r="C132" s="123"/>
      <c r="D132" s="123"/>
      <c r="E132" s="124"/>
      <c r="F132" s="127"/>
      <c r="G132" s="127"/>
    </row>
    <row r="133" spans="2:7" s="105" customFormat="1" ht="13.5" customHeight="1">
      <c r="B133" s="113"/>
      <c r="C133" s="123"/>
      <c r="D133" s="123"/>
      <c r="E133" s="124"/>
      <c r="F133" s="127"/>
      <c r="G133" s="127"/>
    </row>
    <row r="134" spans="2:7" s="105" customFormat="1" ht="13.5" customHeight="1">
      <c r="B134" s="113"/>
      <c r="C134" s="123"/>
      <c r="D134" s="123"/>
      <c r="E134" s="124"/>
      <c r="F134" s="127"/>
      <c r="G134" s="127"/>
    </row>
    <row r="135" spans="2:7" s="105" customFormat="1" ht="13.5" customHeight="1">
      <c r="B135" s="113"/>
      <c r="C135" s="123"/>
      <c r="D135" s="123"/>
      <c r="E135" s="124"/>
      <c r="F135" s="127"/>
      <c r="G135" s="127"/>
    </row>
    <row r="136" spans="2:7" s="105" customFormat="1" ht="13.5" customHeight="1">
      <c r="B136" s="113"/>
      <c r="C136" s="123"/>
      <c r="D136" s="123"/>
      <c r="E136" s="124"/>
      <c r="F136" s="127"/>
      <c r="G136" s="127"/>
    </row>
    <row r="137" spans="2:7" s="105" customFormat="1" ht="13.5" customHeight="1">
      <c r="B137" s="113"/>
      <c r="C137" s="123"/>
      <c r="D137" s="123"/>
      <c r="E137" s="124"/>
      <c r="F137" s="127"/>
      <c r="G137" s="127"/>
    </row>
    <row r="138" spans="2:7" s="105" customFormat="1" ht="13.5" customHeight="1">
      <c r="B138" s="113"/>
      <c r="C138" s="123"/>
      <c r="D138" s="123"/>
      <c r="E138" s="124"/>
      <c r="F138" s="127"/>
      <c r="G138" s="127"/>
    </row>
    <row r="139" spans="2:7" s="105" customFormat="1" ht="13.5" customHeight="1">
      <c r="B139" s="113"/>
      <c r="C139" s="123"/>
      <c r="D139" s="123"/>
      <c r="E139" s="124"/>
      <c r="F139" s="127"/>
      <c r="G139" s="127"/>
    </row>
    <row r="140" spans="2:7" s="105" customFormat="1" ht="13.5" customHeight="1">
      <c r="B140" s="113"/>
      <c r="C140" s="123"/>
      <c r="D140" s="123"/>
      <c r="E140" s="124"/>
      <c r="F140" s="127"/>
      <c r="G140" s="127"/>
    </row>
    <row r="141" spans="2:7" s="105" customFormat="1" ht="13.5" customHeight="1">
      <c r="B141" s="113"/>
      <c r="C141" s="123"/>
      <c r="D141" s="123"/>
      <c r="E141" s="124"/>
      <c r="F141" s="127"/>
      <c r="G141" s="127"/>
    </row>
    <row r="142" spans="2:7" s="105" customFormat="1" ht="13.5" customHeight="1">
      <c r="B142" s="113"/>
      <c r="C142" s="123"/>
      <c r="D142" s="123"/>
      <c r="E142" s="124"/>
      <c r="F142" s="127"/>
      <c r="G142" s="127"/>
    </row>
    <row r="143" spans="2:7" s="105" customFormat="1" ht="13.5" customHeight="1">
      <c r="B143" s="113"/>
      <c r="C143" s="123"/>
      <c r="D143" s="123"/>
      <c r="E143" s="124"/>
      <c r="F143" s="127"/>
      <c r="G143" s="127"/>
    </row>
    <row r="144" spans="2:7" s="105" customFormat="1" ht="13.5" customHeight="1">
      <c r="B144" s="113"/>
      <c r="C144" s="123"/>
      <c r="D144" s="123"/>
      <c r="E144" s="124"/>
      <c r="F144" s="127"/>
      <c r="G144" s="127"/>
    </row>
    <row r="145" spans="2:7" s="105" customFormat="1" ht="13.5" customHeight="1">
      <c r="B145" s="113"/>
      <c r="C145" s="123"/>
      <c r="D145" s="123"/>
      <c r="E145" s="124"/>
      <c r="F145" s="127"/>
      <c r="G145" s="127"/>
    </row>
    <row r="146" spans="2:7" s="105" customFormat="1" ht="13.5" customHeight="1">
      <c r="B146" s="113"/>
      <c r="C146" s="123"/>
      <c r="D146" s="123"/>
      <c r="E146" s="124"/>
      <c r="F146" s="127"/>
      <c r="G146" s="127"/>
    </row>
    <row r="147" spans="2:7" s="105" customFormat="1" ht="13.5" customHeight="1">
      <c r="B147" s="113"/>
      <c r="C147" s="123"/>
      <c r="D147" s="123"/>
      <c r="E147" s="124"/>
      <c r="F147" s="127"/>
      <c r="G147" s="127"/>
    </row>
    <row r="148" spans="2:7" s="105" customFormat="1" ht="13.5" customHeight="1">
      <c r="B148" s="113"/>
      <c r="C148" s="123"/>
      <c r="D148" s="123"/>
      <c r="E148" s="124"/>
      <c r="F148" s="127"/>
      <c r="G148" s="127"/>
    </row>
    <row r="149" spans="2:7" s="105" customFormat="1" ht="13.5" customHeight="1">
      <c r="B149" s="113"/>
      <c r="C149" s="123"/>
      <c r="D149" s="123"/>
      <c r="E149" s="124"/>
      <c r="F149" s="127"/>
      <c r="G149" s="127"/>
    </row>
    <row r="150" spans="2:7" s="105" customFormat="1" ht="13.5" customHeight="1">
      <c r="B150" s="113"/>
      <c r="C150" s="123"/>
      <c r="D150" s="123"/>
      <c r="E150" s="124"/>
      <c r="F150" s="127"/>
      <c r="G150" s="127"/>
    </row>
    <row r="151" spans="2:7" s="105" customFormat="1" ht="13.5" customHeight="1">
      <c r="B151" s="113"/>
      <c r="C151" s="123"/>
      <c r="D151" s="123"/>
      <c r="E151" s="124"/>
      <c r="F151" s="127"/>
      <c r="G151" s="127"/>
    </row>
    <row r="152" spans="2:7" s="105" customFormat="1" ht="13.5" customHeight="1">
      <c r="B152" s="113"/>
      <c r="C152" s="123"/>
      <c r="D152" s="123"/>
      <c r="E152" s="124"/>
      <c r="F152" s="127"/>
      <c r="G152" s="127"/>
    </row>
    <row r="153" spans="2:7" s="105" customFormat="1" ht="13.5" customHeight="1">
      <c r="B153" s="113"/>
      <c r="C153" s="123"/>
      <c r="D153" s="123"/>
      <c r="E153" s="124"/>
      <c r="F153" s="127"/>
      <c r="G153" s="127"/>
    </row>
    <row r="154" spans="2:7" s="105" customFormat="1" ht="13.5" customHeight="1">
      <c r="B154" s="113"/>
      <c r="C154" s="123"/>
      <c r="D154" s="123"/>
      <c r="E154" s="124"/>
      <c r="F154" s="127"/>
      <c r="G154" s="127"/>
    </row>
    <row r="155" spans="2:7" s="105" customFormat="1" ht="13.5" customHeight="1">
      <c r="B155" s="113"/>
      <c r="C155" s="123"/>
      <c r="D155" s="123"/>
      <c r="E155" s="124"/>
      <c r="F155" s="127"/>
      <c r="G155" s="127"/>
    </row>
    <row r="156" spans="2:7" s="105" customFormat="1" ht="13.5" customHeight="1">
      <c r="B156" s="113"/>
      <c r="C156" s="123"/>
      <c r="D156" s="123"/>
      <c r="E156" s="124"/>
      <c r="F156" s="127"/>
      <c r="G156" s="127"/>
    </row>
    <row r="157" spans="2:7" s="105" customFormat="1" ht="13.5" customHeight="1">
      <c r="B157" s="113"/>
      <c r="C157" s="123"/>
      <c r="D157" s="123"/>
      <c r="E157" s="124"/>
      <c r="F157" s="127"/>
      <c r="G157" s="127"/>
    </row>
    <row r="158" spans="2:7" s="105" customFormat="1" ht="13.5" customHeight="1">
      <c r="B158" s="113"/>
      <c r="C158" s="123"/>
      <c r="D158" s="123"/>
      <c r="E158" s="124"/>
      <c r="F158" s="127"/>
      <c r="G158" s="127"/>
    </row>
    <row r="159" spans="2:7" s="105" customFormat="1" ht="13.5" customHeight="1">
      <c r="B159" s="113"/>
      <c r="C159" s="123"/>
      <c r="D159" s="123"/>
      <c r="E159" s="124"/>
      <c r="F159" s="127"/>
      <c r="G159" s="127"/>
    </row>
    <row r="160" spans="2:7" s="105" customFormat="1" ht="13.5" customHeight="1">
      <c r="B160" s="113"/>
      <c r="C160" s="123"/>
      <c r="D160" s="123"/>
      <c r="E160" s="124"/>
      <c r="F160" s="127"/>
      <c r="G160" s="127"/>
    </row>
    <row r="161" spans="2:7" s="105" customFormat="1" ht="13.5" customHeight="1">
      <c r="B161" s="113"/>
      <c r="C161" s="123"/>
      <c r="D161" s="123"/>
      <c r="E161" s="124"/>
      <c r="F161" s="127"/>
      <c r="G161" s="127"/>
    </row>
    <row r="162" spans="2:7" s="105" customFormat="1" ht="13.5" customHeight="1">
      <c r="B162" s="113"/>
      <c r="C162" s="123"/>
      <c r="D162" s="123"/>
      <c r="E162" s="124"/>
      <c r="F162" s="127"/>
      <c r="G162" s="127"/>
    </row>
    <row r="163" spans="2:7" s="105" customFormat="1" ht="13.5" customHeight="1">
      <c r="B163" s="113"/>
      <c r="C163" s="123"/>
      <c r="D163" s="123"/>
      <c r="E163" s="124"/>
      <c r="F163" s="127"/>
      <c r="G163" s="127"/>
    </row>
    <row r="164" spans="2:7" s="105" customFormat="1" ht="13.5" customHeight="1">
      <c r="B164" s="113"/>
      <c r="C164" s="123"/>
      <c r="D164" s="123"/>
      <c r="E164" s="124"/>
      <c r="F164" s="127"/>
      <c r="G164" s="127"/>
    </row>
    <row r="165" spans="2:7" s="105" customFormat="1" ht="13.5" customHeight="1">
      <c r="B165" s="113"/>
      <c r="C165" s="123"/>
      <c r="D165" s="123"/>
      <c r="E165" s="124"/>
      <c r="F165" s="127"/>
      <c r="G165" s="127"/>
    </row>
    <row r="166" spans="2:7" s="105" customFormat="1" ht="13.5" customHeight="1">
      <c r="B166" s="113"/>
      <c r="C166" s="123"/>
      <c r="D166" s="123"/>
      <c r="E166" s="124"/>
      <c r="F166" s="127"/>
      <c r="G166" s="127"/>
    </row>
    <row r="167" spans="2:7" s="105" customFormat="1" ht="13.5" customHeight="1">
      <c r="B167" s="113"/>
      <c r="C167" s="123"/>
      <c r="D167" s="123"/>
      <c r="E167" s="124"/>
      <c r="F167" s="127"/>
      <c r="G167" s="127"/>
    </row>
    <row r="168" spans="2:7" s="105" customFormat="1" ht="13.5" customHeight="1">
      <c r="B168" s="113"/>
      <c r="C168" s="123"/>
      <c r="D168" s="123"/>
      <c r="E168" s="124"/>
      <c r="F168" s="127"/>
      <c r="G168" s="127"/>
    </row>
    <row r="169" spans="2:7" s="105" customFormat="1" ht="13.5" customHeight="1">
      <c r="B169" s="113"/>
      <c r="C169" s="123"/>
      <c r="D169" s="123"/>
      <c r="E169" s="124"/>
      <c r="F169" s="127"/>
      <c r="G169" s="127"/>
    </row>
    <row r="170" spans="2:7" s="105" customFormat="1" ht="13.5" customHeight="1">
      <c r="B170" s="113"/>
      <c r="C170" s="123"/>
      <c r="D170" s="123"/>
      <c r="E170" s="124"/>
      <c r="F170" s="127"/>
      <c r="G170" s="127"/>
    </row>
    <row r="171" spans="2:7" s="105" customFormat="1" ht="13.5" customHeight="1">
      <c r="B171" s="113"/>
      <c r="C171" s="123"/>
      <c r="D171" s="123"/>
      <c r="E171" s="124"/>
      <c r="F171" s="127"/>
      <c r="G171" s="127"/>
    </row>
    <row r="172" spans="2:7" s="105" customFormat="1" ht="13.5" customHeight="1">
      <c r="B172" s="113"/>
      <c r="C172" s="123"/>
      <c r="D172" s="123"/>
      <c r="E172" s="124"/>
      <c r="F172" s="127"/>
      <c r="G172" s="127"/>
    </row>
    <row r="173" spans="2:7" s="105" customFormat="1" ht="13.5" customHeight="1">
      <c r="B173" s="113"/>
      <c r="C173" s="123"/>
      <c r="D173" s="123"/>
      <c r="E173" s="124"/>
      <c r="F173" s="127"/>
      <c r="G173" s="127"/>
    </row>
    <row r="174" spans="2:7" s="105" customFormat="1" ht="13.5" customHeight="1">
      <c r="B174" s="113"/>
      <c r="C174" s="123"/>
      <c r="D174" s="123"/>
      <c r="E174" s="124"/>
      <c r="F174" s="127"/>
      <c r="G174" s="127"/>
    </row>
    <row r="175" spans="2:7" s="105" customFormat="1" ht="13.5" customHeight="1">
      <c r="B175" s="113"/>
      <c r="C175" s="123"/>
      <c r="D175" s="123"/>
      <c r="E175" s="124"/>
      <c r="F175" s="127"/>
      <c r="G175" s="127"/>
    </row>
    <row r="176" spans="2:7" s="105" customFormat="1" ht="13.5" customHeight="1">
      <c r="B176" s="113"/>
      <c r="C176" s="123"/>
      <c r="D176" s="123"/>
      <c r="E176" s="124"/>
      <c r="F176" s="127"/>
      <c r="G176" s="127"/>
    </row>
    <row r="177" spans="2:7" s="105" customFormat="1" ht="13.5" customHeight="1">
      <c r="B177" s="113"/>
      <c r="C177" s="123"/>
      <c r="D177" s="123"/>
      <c r="E177" s="124"/>
      <c r="F177" s="127"/>
      <c r="G177" s="127"/>
    </row>
    <row r="178" spans="2:7" s="105" customFormat="1" ht="13.5" customHeight="1">
      <c r="B178" s="113"/>
      <c r="C178" s="123"/>
      <c r="D178" s="123"/>
      <c r="E178" s="124"/>
      <c r="F178" s="127"/>
      <c r="G178" s="127"/>
    </row>
    <row r="179" spans="2:7" s="105" customFormat="1" ht="13.5" customHeight="1">
      <c r="B179" s="113"/>
      <c r="C179" s="123"/>
      <c r="D179" s="123"/>
      <c r="E179" s="124"/>
      <c r="F179" s="127"/>
      <c r="G179" s="127"/>
    </row>
    <row r="180" spans="2:7" s="105" customFormat="1" ht="13.5" customHeight="1">
      <c r="B180" s="113"/>
      <c r="C180" s="123"/>
      <c r="D180" s="123"/>
      <c r="E180" s="124"/>
      <c r="F180" s="127"/>
      <c r="G180" s="127"/>
    </row>
    <row r="181" spans="2:7" s="105" customFormat="1" ht="13.5" customHeight="1">
      <c r="B181" s="113"/>
      <c r="C181" s="123"/>
      <c r="D181" s="123"/>
      <c r="E181" s="124"/>
      <c r="F181" s="127"/>
      <c r="G181" s="127"/>
    </row>
    <row r="182" spans="2:7" s="105" customFormat="1" ht="13.5" customHeight="1">
      <c r="B182" s="113"/>
      <c r="C182" s="123"/>
      <c r="D182" s="123"/>
      <c r="E182" s="124"/>
      <c r="F182" s="127"/>
      <c r="G182" s="127"/>
    </row>
    <row r="183" spans="2:7" s="105" customFormat="1" ht="13.5" customHeight="1">
      <c r="B183" s="113"/>
      <c r="C183" s="123"/>
      <c r="D183" s="123"/>
      <c r="E183" s="124"/>
      <c r="F183" s="127"/>
      <c r="G183" s="127"/>
    </row>
    <row r="184" spans="2:7" s="105" customFormat="1" ht="13.5" customHeight="1">
      <c r="B184" s="113"/>
      <c r="C184" s="123"/>
      <c r="D184" s="123"/>
      <c r="E184" s="124"/>
      <c r="F184" s="127"/>
      <c r="G184" s="127"/>
    </row>
    <row r="185" spans="2:7" s="105" customFormat="1" ht="13.5" customHeight="1">
      <c r="B185" s="113"/>
      <c r="C185" s="123"/>
      <c r="D185" s="123"/>
      <c r="E185" s="124"/>
      <c r="F185" s="127"/>
      <c r="G185" s="127"/>
    </row>
    <row r="186" spans="2:7" s="105" customFormat="1" ht="13.5" customHeight="1">
      <c r="B186" s="113"/>
      <c r="C186" s="123"/>
      <c r="D186" s="123"/>
      <c r="E186" s="124"/>
      <c r="F186" s="127"/>
      <c r="G186" s="127"/>
    </row>
    <row r="187" spans="2:7" s="105" customFormat="1" ht="13.5" customHeight="1">
      <c r="B187" s="113"/>
      <c r="C187" s="123"/>
      <c r="D187" s="123"/>
      <c r="E187" s="124"/>
      <c r="F187" s="127"/>
      <c r="G187" s="127"/>
    </row>
    <row r="188" spans="2:7" s="105" customFormat="1" ht="13.5" customHeight="1">
      <c r="B188" s="113"/>
      <c r="C188" s="123"/>
      <c r="D188" s="123"/>
      <c r="E188" s="124"/>
      <c r="F188" s="127"/>
      <c r="G188" s="127"/>
    </row>
    <row r="189" spans="2:7" s="105" customFormat="1" ht="13.5" customHeight="1">
      <c r="B189" s="113"/>
      <c r="C189" s="123"/>
      <c r="D189" s="123"/>
      <c r="E189" s="124"/>
      <c r="F189" s="127"/>
      <c r="G189" s="127"/>
    </row>
    <row r="190" spans="2:7" s="105" customFormat="1" ht="13.5" customHeight="1">
      <c r="B190" s="113"/>
      <c r="C190" s="123"/>
      <c r="D190" s="123"/>
      <c r="E190" s="124"/>
      <c r="F190" s="127"/>
      <c r="G190" s="127"/>
    </row>
    <row r="191" spans="2:7" s="105" customFormat="1" ht="13.5" customHeight="1">
      <c r="B191" s="113"/>
      <c r="C191" s="123"/>
      <c r="D191" s="123"/>
      <c r="E191" s="124"/>
      <c r="F191" s="127"/>
      <c r="G191" s="127"/>
    </row>
    <row r="192" spans="2:7" s="105" customFormat="1" ht="13.5" customHeight="1">
      <c r="B192" s="113"/>
      <c r="C192" s="123"/>
      <c r="D192" s="123"/>
      <c r="E192" s="124"/>
      <c r="F192" s="127"/>
      <c r="G192" s="127"/>
    </row>
    <row r="193" spans="2:7" s="105" customFormat="1" ht="13.5" customHeight="1">
      <c r="B193" s="113"/>
      <c r="C193" s="123"/>
      <c r="D193" s="123"/>
      <c r="E193" s="124"/>
      <c r="F193" s="127"/>
      <c r="G193" s="127"/>
    </row>
    <row r="194" spans="2:7" s="105" customFormat="1" ht="13.5" customHeight="1">
      <c r="B194" s="113"/>
      <c r="C194" s="123"/>
      <c r="D194" s="123"/>
      <c r="E194" s="124"/>
      <c r="F194" s="127"/>
      <c r="G194" s="127"/>
    </row>
    <row r="195" spans="2:7" s="105" customFormat="1" ht="13.5" customHeight="1">
      <c r="B195" s="113"/>
      <c r="C195" s="123"/>
      <c r="D195" s="123"/>
      <c r="E195" s="124"/>
      <c r="F195" s="127"/>
      <c r="G195" s="127"/>
    </row>
    <row r="196" spans="2:7" s="105" customFormat="1" ht="13.5" customHeight="1">
      <c r="B196" s="113"/>
      <c r="C196" s="123"/>
      <c r="D196" s="123"/>
      <c r="E196" s="124"/>
      <c r="F196" s="127"/>
      <c r="G196" s="127"/>
    </row>
    <row r="197" spans="2:7" s="105" customFormat="1" ht="13.5" customHeight="1">
      <c r="B197" s="113"/>
      <c r="C197" s="123"/>
      <c r="D197" s="123"/>
      <c r="E197" s="124"/>
      <c r="F197" s="127"/>
      <c r="G197" s="127"/>
    </row>
    <row r="198" spans="2:7" s="105" customFormat="1" ht="13.5" customHeight="1">
      <c r="B198" s="113"/>
      <c r="C198" s="123"/>
      <c r="D198" s="123"/>
      <c r="E198" s="124"/>
      <c r="F198" s="127"/>
      <c r="G198" s="127"/>
    </row>
    <row r="199" spans="2:7" s="105" customFormat="1" ht="13.5" customHeight="1">
      <c r="B199" s="113"/>
      <c r="C199" s="123"/>
      <c r="D199" s="123"/>
      <c r="E199" s="124"/>
      <c r="F199" s="127"/>
      <c r="G199" s="127"/>
    </row>
    <row r="200" spans="2:7" s="105" customFormat="1" ht="13.5" customHeight="1">
      <c r="B200" s="113"/>
      <c r="C200" s="123"/>
      <c r="D200" s="123"/>
      <c r="E200" s="124"/>
      <c r="F200" s="127"/>
      <c r="G200" s="127"/>
    </row>
    <row r="201" spans="2:7" s="105" customFormat="1" ht="13.5" customHeight="1">
      <c r="B201" s="113"/>
      <c r="C201" s="123"/>
      <c r="D201" s="123"/>
      <c r="E201" s="124"/>
      <c r="F201" s="127"/>
      <c r="G201" s="127"/>
    </row>
    <row r="202" spans="2:7" s="105" customFormat="1" ht="13.5" customHeight="1">
      <c r="B202" s="113"/>
      <c r="C202" s="123"/>
      <c r="D202" s="123"/>
      <c r="E202" s="124"/>
      <c r="F202" s="127"/>
      <c r="G202" s="127"/>
    </row>
    <row r="203" spans="2:7" s="105" customFormat="1" ht="13.5" customHeight="1">
      <c r="B203" s="113"/>
      <c r="C203" s="123"/>
      <c r="D203" s="123"/>
      <c r="E203" s="124"/>
      <c r="F203" s="127"/>
      <c r="G203" s="127"/>
    </row>
    <row r="204" spans="2:7" s="105" customFormat="1" ht="13.5" customHeight="1">
      <c r="B204" s="113"/>
      <c r="C204" s="123"/>
      <c r="D204" s="123"/>
      <c r="E204" s="124"/>
      <c r="F204" s="127"/>
      <c r="G204" s="127"/>
    </row>
    <row r="205" spans="2:7" s="105" customFormat="1" ht="13.5" customHeight="1">
      <c r="B205" s="113"/>
      <c r="C205" s="123"/>
      <c r="D205" s="123"/>
      <c r="E205" s="124"/>
      <c r="F205" s="127"/>
      <c r="G205" s="127"/>
    </row>
    <row r="206" spans="2:7" s="105" customFormat="1" ht="14.25">
      <c r="B206" s="113"/>
      <c r="C206" s="123"/>
      <c r="D206" s="123"/>
      <c r="E206" s="124"/>
      <c r="F206" s="127"/>
      <c r="G206" s="127"/>
    </row>
    <row r="207" spans="2:7" s="105" customFormat="1" ht="14.25">
      <c r="B207" s="113"/>
      <c r="C207" s="123"/>
      <c r="D207" s="123"/>
      <c r="E207" s="124"/>
      <c r="F207" s="127"/>
      <c r="G207" s="127"/>
    </row>
    <row r="208" spans="2:7" s="105" customFormat="1" ht="14.25">
      <c r="B208" s="113"/>
      <c r="C208" s="123"/>
      <c r="D208" s="123"/>
      <c r="E208" s="124"/>
      <c r="F208" s="127"/>
      <c r="G208" s="127"/>
    </row>
    <row r="209" spans="2:7" s="105" customFormat="1" ht="14.25">
      <c r="B209" s="113"/>
      <c r="C209" s="123"/>
      <c r="D209" s="123"/>
      <c r="E209" s="124"/>
      <c r="F209" s="127"/>
      <c r="G209" s="127"/>
    </row>
    <row r="210" spans="2:7" s="105" customFormat="1" ht="14.25">
      <c r="B210" s="113"/>
      <c r="C210" s="123"/>
      <c r="D210" s="123"/>
      <c r="E210" s="124"/>
      <c r="F210" s="127"/>
      <c r="G210" s="127"/>
    </row>
    <row r="211" spans="2:7" s="105" customFormat="1" ht="14.25">
      <c r="B211" s="113"/>
      <c r="C211" s="123"/>
      <c r="D211" s="123"/>
      <c r="E211" s="124"/>
      <c r="F211" s="127"/>
      <c r="G211" s="127"/>
    </row>
    <row r="212" spans="2:7" s="105" customFormat="1" ht="14.25">
      <c r="B212" s="113"/>
      <c r="C212" s="123"/>
      <c r="D212" s="123"/>
      <c r="E212" s="124"/>
      <c r="F212" s="127"/>
      <c r="G212" s="127"/>
    </row>
    <row r="213" spans="2:7" s="105" customFormat="1" ht="14.25">
      <c r="B213" s="113"/>
      <c r="C213" s="123"/>
      <c r="D213" s="123"/>
      <c r="E213" s="124"/>
      <c r="F213" s="127"/>
      <c r="G213" s="127"/>
    </row>
    <row r="214" spans="2:7" s="105" customFormat="1" ht="14.25">
      <c r="B214" s="113"/>
      <c r="C214" s="123"/>
      <c r="D214" s="123"/>
      <c r="E214" s="124"/>
      <c r="F214" s="127"/>
      <c r="G214" s="127"/>
    </row>
    <row r="215" spans="2:7" s="105" customFormat="1" ht="14.25">
      <c r="B215" s="113"/>
      <c r="C215" s="123"/>
      <c r="D215" s="123"/>
      <c r="E215" s="124"/>
      <c r="F215" s="127"/>
      <c r="G215" s="127"/>
    </row>
    <row r="216" spans="2:7" s="105" customFormat="1" ht="14.25">
      <c r="B216" s="113"/>
      <c r="C216" s="123"/>
      <c r="D216" s="123"/>
      <c r="E216" s="124"/>
      <c r="F216" s="127"/>
      <c r="G216" s="127"/>
    </row>
    <row r="217" spans="2:7" s="105" customFormat="1" ht="14.25">
      <c r="B217" s="113"/>
      <c r="C217" s="123"/>
      <c r="D217" s="123"/>
      <c r="E217" s="124"/>
      <c r="F217" s="127"/>
      <c r="G217" s="127"/>
    </row>
    <row r="218" spans="2:7" s="105" customFormat="1" ht="14.25">
      <c r="B218" s="113"/>
      <c r="C218" s="123"/>
      <c r="D218" s="123"/>
      <c r="E218" s="124"/>
      <c r="F218" s="127"/>
      <c r="G218" s="127"/>
    </row>
    <row r="219" spans="2:7" s="105" customFormat="1" ht="14.25">
      <c r="B219" s="113"/>
      <c r="C219" s="123"/>
      <c r="D219" s="123"/>
      <c r="E219" s="124"/>
      <c r="F219" s="127"/>
      <c r="G219" s="127"/>
    </row>
    <row r="220" spans="2:7" s="105" customFormat="1" ht="14.25">
      <c r="B220" s="113"/>
      <c r="C220" s="123"/>
      <c r="D220" s="123"/>
      <c r="E220" s="124"/>
      <c r="F220" s="127"/>
      <c r="G220" s="127"/>
    </row>
    <row r="221" spans="2:7" s="105" customFormat="1" ht="14.25">
      <c r="B221" s="113"/>
      <c r="C221" s="123"/>
      <c r="D221" s="123"/>
      <c r="E221" s="124"/>
      <c r="F221" s="127"/>
      <c r="G221" s="127"/>
    </row>
    <row r="222" spans="2:7" s="105" customFormat="1" ht="14.25">
      <c r="B222" s="113"/>
      <c r="C222" s="123"/>
      <c r="D222" s="123"/>
      <c r="E222" s="124"/>
      <c r="F222" s="127"/>
      <c r="G222" s="127"/>
    </row>
    <row r="223" spans="2:7" s="105" customFormat="1" ht="14.25">
      <c r="B223" s="113"/>
      <c r="C223" s="123"/>
      <c r="D223" s="123"/>
      <c r="E223" s="124"/>
      <c r="F223" s="127"/>
      <c r="G223" s="127"/>
    </row>
  </sheetData>
  <sheetProtection/>
  <printOptions/>
  <pageMargins left="0.2" right="0.2" top="0.35" bottom="0.24" header="0.22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Tatiana.Apostoaie</cp:lastModifiedBy>
  <cp:lastPrinted>2016-04-25T10:37:26Z</cp:lastPrinted>
  <dcterms:created xsi:type="dcterms:W3CDTF">2015-07-08T05:58:18Z</dcterms:created>
  <dcterms:modified xsi:type="dcterms:W3CDTF">2016-07-19T13:51:34Z</dcterms:modified>
  <cp:category/>
  <cp:version/>
  <cp:contentType/>
  <cp:contentStatus/>
</cp:coreProperties>
</file>