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9000" tabRatio="601" activeTab="9"/>
  </bookViews>
  <sheets>
    <sheet name="01" sheetId="1" r:id="rId1"/>
    <sheet name="02" sheetId="2" r:id="rId2"/>
    <sheet name="03" sheetId="3" r:id="rId3"/>
    <sheet name="04" sheetId="4" r:id="rId4"/>
    <sheet name="ANEXA 29" sheetId="5" r:id="rId5"/>
    <sheet name="ANEXA 30" sheetId="6" r:id="rId6"/>
    <sheet name="ANEXA 40 a " sheetId="7" r:id="rId7"/>
    <sheet name="ANEXA 34" sheetId="8" r:id="rId8"/>
    <sheet name="anexa II" sheetId="9" r:id="rId9"/>
    <sheet name="CONT EXEC - CHELT" sheetId="10" r:id="rId10"/>
    <sheet name="CORELATII CONT EXECUTIE" sheetId="11" r:id="rId11"/>
    <sheet name="CORELATII_1" sheetId="12" r:id="rId12"/>
    <sheet name="CORELATII_2" sheetId="13" r:id="rId13"/>
    <sheet name="corel. anexa II cu cont rez pat" sheetId="14" r:id="rId14"/>
  </sheets>
  <externalReferences>
    <externalReference r:id="rId17"/>
    <externalReference r:id="rId18"/>
  </externalReferences>
  <definedNames>
    <definedName name="_xlnm.Print_Area" localSheetId="5">'ANEXA 30'!$A$1:$F$110</definedName>
    <definedName name="_xlnm.Print_Area" localSheetId="10">'CORELATII CONT EXECUTIE'!$A$1:$G$90</definedName>
  </definedNames>
  <calcPr fullCalcOnLoad="1"/>
</workbook>
</file>

<file path=xl/sharedStrings.xml><?xml version="1.0" encoding="utf-8"?>
<sst xmlns="http://schemas.openxmlformats.org/spreadsheetml/2006/main" count="2273" uniqueCount="1435">
  <si>
    <t>CASA NATIONALA DE PENSII PUBLICE</t>
  </si>
  <si>
    <t>cod 01</t>
  </si>
  <si>
    <t xml:space="preserve">              -lei-</t>
  </si>
  <si>
    <t>NR. CRT.</t>
  </si>
  <si>
    <t>DENUMIREA INDICATORILOR</t>
  </si>
  <si>
    <t xml:space="preserve">Cod rand 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</si>
  <si>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</si>
  <si>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</si>
  <si>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</si>
  <si>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</si>
  <si>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</si>
  <si>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</si>
  <si>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</si>
  <si>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</si>
  <si>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</si>
  <si>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Active fixe necorporale                                                               (ct.203+205+206+208+233-280-290-293*)</t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</si>
  <si>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</si>
  <si>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</si>
  <si>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Trebuchet MS"/>
        <family val="2"/>
      </rPr>
      <t>(ct.213+214+231-281-291-293*)</t>
    </r>
  </si>
  <si>
    <t>04</t>
  </si>
  <si>
    <t>3.</t>
  </si>
  <si>
    <r>
      <t>Terenuri şi clădiri</t>
    </r>
    <r>
      <rPr>
        <sz val="10"/>
        <rFont val="Trebuchet MS"/>
        <family val="2"/>
      </rPr>
      <t xml:space="preserve"> (ct.211+212+231-281-291-293*)</t>
    </r>
  </si>
  <si>
    <t>05</t>
  </si>
  <si>
    <t>4.</t>
  </si>
  <si>
    <t xml:space="preserve">Alte active nefinanciare (ct.215)  </t>
  </si>
  <si>
    <t>06</t>
  </si>
  <si>
    <t>5.</t>
  </si>
  <si>
    <t>Active financiare necurente (investiţii pe termen lung) peste un an                                  (ct.260+265+2671+2672+2673+2675+2676+2678+2679-296) din care:</t>
  </si>
  <si>
    <t>07</t>
  </si>
  <si>
    <t>Titluri de participare                                                                              (ct.260-296)</t>
  </si>
  <si>
    <t>08</t>
  </si>
  <si>
    <t>09</t>
  </si>
  <si>
    <t>Creante  comerciale necurente – sume ce urmează a fi încasate după o perioada mai mare de un an (ct 4112+4118+4612 – 4912 - 4962)</t>
  </si>
  <si>
    <t>10</t>
  </si>
  <si>
    <t>TOTAL ACTIVE NECURENTE (rd.03+04+05+06+07+09)</t>
  </si>
  <si>
    <t>ACTIVE  CURENTE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</si>
  <si>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</si>
  <si>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</si>
  <si>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</si>
  <si>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>Creanţe comerciale şi avansuri (ct.232+234+409+ 4111+4118 +413 +418+4611-4911-4961), din care:</t>
  </si>
  <si>
    <t>Avansuri acordate ( ct.232+234+409)</t>
  </si>
  <si>
    <t>X                    blocat</t>
  </si>
  <si>
    <r>
      <t>Creanţe bugetare</t>
    </r>
    <r>
      <rPr>
        <sz val="10"/>
        <rFont val="Trebuchet MS"/>
        <family val="2"/>
      </rPr>
      <t xml:space="preserve">  (ct.431**+437**+4424+ 4428**+444 **+ 446** +4482+</t>
    </r>
    <r>
      <rPr>
        <i/>
        <sz val="10"/>
        <rFont val="Trebuchet MS"/>
        <family val="2"/>
      </rPr>
      <t xml:space="preserve"> 461</t>
    </r>
    <r>
      <rPr>
        <sz val="10"/>
        <rFont val="Trebuchet MS"/>
        <family val="2"/>
      </rPr>
      <t>+463+464+465+4664 +4665+4669+481**+482** - 497) din care:</t>
    </r>
  </si>
  <si>
    <t xml:space="preserve">Creanţele  bugetului general consolidat (ct.463+464+465+4664+4665+4669 - 497) </t>
  </si>
  <si>
    <r>
      <t xml:space="preserve">  Creanţe  din operaţiuni cu fonduri externe nerambursabile şi fonduri de la buget </t>
    </r>
    <r>
      <rPr>
        <sz val="10"/>
        <rFont val="Trebuchet MS"/>
        <family val="2"/>
      </rPr>
      <t>(ct.4501+4503+4505+4507+4511+4513+4515+4531+4541+4543+4545+4551+4553+4561+4563+4571+4572+4573+4581+4583+473**    +474+476) din care:</t>
    </r>
  </si>
  <si>
    <r>
      <t xml:space="preserve">Împrumuturi pe termen scurt acordate     </t>
    </r>
    <r>
      <rPr>
        <sz val="10"/>
        <rFont val="Trebuchet MS"/>
        <family val="2"/>
      </rPr>
      <t>(ct2671+2672+2673+2675+2676 +2678 +2679 +4681+ 4682 +4683+4684+  4685+4686+ 4687+4688+ 4689 + 469)</t>
    </r>
  </si>
  <si>
    <t>Total creanţe curente (rd. 21+23+25+27)</t>
  </si>
  <si>
    <r>
      <t xml:space="preserve">Investiţii pe termen scurt </t>
    </r>
    <r>
      <rPr>
        <sz val="10"/>
        <rFont val="Trebuchet MS"/>
        <family val="2"/>
      </rPr>
      <t>(ct.505-595)</t>
    </r>
  </si>
  <si>
    <r>
      <t xml:space="preserve">ELIMINAT  conturile 5221,5222, 553,554,556 </t>
    </r>
    <r>
      <rPr>
        <sz val="10"/>
        <color indexed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MUTAT IN RD 33.1  CONTURILE 5187,532,542</t>
    </r>
  </si>
  <si>
    <t>nou introdus</t>
  </si>
  <si>
    <t>X                      blocat</t>
  </si>
  <si>
    <t>MUTAT IN RD  in 35.1 CONTURILE 5187,542</t>
  </si>
  <si>
    <t>Dobanda de incasat , avansuri de trezorerie(ct.5187+542)</t>
  </si>
  <si>
    <t>Total disponibilităţi (rd.33+33.1+35+35.1)</t>
  </si>
  <si>
    <t>AD RD 33.1  35.1</t>
  </si>
  <si>
    <r>
      <t>Conturi de disponibilităţi ale Trezoreriei Centrale si ale trezoreriei teritoriale (ct.</t>
    </r>
    <r>
      <rPr>
        <sz val="10"/>
        <rFont val="Trebuchet MS"/>
        <family val="2"/>
      </rPr>
      <t>5126+5127+5201+5202+5203+5241+5242+5243)</t>
    </r>
  </si>
  <si>
    <t>MUTAT IN RD  41.1 CONTUL 5187</t>
  </si>
  <si>
    <t>TOTAL ACTIVE CURENTE (rd.19+30+31+40+41+41.1+42)</t>
  </si>
  <si>
    <t>AD RD 41.1</t>
  </si>
  <si>
    <t>TOTAL ACTIVE (rd.15+45)</t>
  </si>
  <si>
    <t>B.</t>
  </si>
  <si>
    <t>DATORII</t>
  </si>
  <si>
    <t xml:space="preserve">DATORII NECURENTE- sume ce urmează a fi  plătite după-o perioadă mai mare de un an </t>
  </si>
  <si>
    <t>Sume necurente- sume ce urmează a fi  plătite după o perioadă mai mare de un an (ct.269+401+403+4042+405+4622+509) din care:</t>
  </si>
  <si>
    <t xml:space="preserve">Datorii comerciale  (ct.401+403+ 4042+405+4622) </t>
  </si>
  <si>
    <t>Împrumuturi pe termen lung (ct.1612+1622+1632+1642+1652+1661+1662+1672+168 -169)</t>
  </si>
  <si>
    <r>
      <t xml:space="preserve">Provizioane </t>
    </r>
    <r>
      <rPr>
        <sz val="10"/>
        <rFont val="Trebuchet MS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</si>
  <si>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</si>
  <si>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pană la un an  </t>
    </r>
  </si>
  <si>
    <t xml:space="preserve">                       X</t>
  </si>
  <si>
    <t xml:space="preserve">                                X</t>
  </si>
  <si>
    <t>Datorii comerciale,  avansuri şi alte decontări (ct.401+403+4041+405+408+419+4621+473+481+482+ 483+ 269+509+5128) din care:</t>
  </si>
  <si>
    <t>Datorii comerciale şi avansuri ,                                                        (ct. 401+403+4041+405+408+419+4621) din care:</t>
  </si>
  <si>
    <t>Datorii către bugete (ct431+437+.440+441+4423+4428+444+446+4481+4555+4671+4672+4673+4674+4675+4679+473+481+482) din care:</t>
  </si>
  <si>
    <t>Contributii sociale (ct.431+437)</t>
  </si>
  <si>
    <t xml:space="preserve"> Sume datorate bugetului din Fonduri externe nerambursabile            (ct.4555)</t>
  </si>
  <si>
    <t>Datorii din operaţiuni cu Fonduri externe nerambursabile şi fonduri de la buget, alte datorii către alte organisme internaţionale (ct.4502+4504+4506+4512+4514+4516+4521 +4522+4532+4542+4544+4546+4552+4554 +4564+ 4584+ 4585+459+462+473 )</t>
  </si>
  <si>
    <t>ELIMINAT  contuL 475</t>
  </si>
  <si>
    <t>Împrumuturi pe termen scurt- sume ce urmează a fi  plătite într-o perioadă de până la  un an (ct.5186+5191+5192++5193+5194+5195+5196+ 5197+5198)</t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</si>
  <si>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</t>
    </r>
    <r>
      <rPr>
        <sz val="10"/>
        <rFont val="Trebuchet MS"/>
        <family val="2"/>
      </rPr>
      <t>(ct.1611+1621+1631+1641+1651+1661+1662+1671 +168-169)</t>
    </r>
  </si>
  <si>
    <t>Alte drepturi cuvenite  altor categorii de persoane (pensii, indemnizaţii de şomaj, burse) (ct.422+424+426+4272+4273+429+438)din care:</t>
  </si>
  <si>
    <r>
      <t xml:space="preserve">Venituri în avans </t>
    </r>
    <r>
      <rPr>
        <sz val="10"/>
        <rFont val="Trebuchet MS"/>
        <family val="2"/>
      </rPr>
      <t>(ct.472)</t>
    </r>
  </si>
  <si>
    <r>
      <t xml:space="preserve">Provizioane </t>
    </r>
    <r>
      <rPr>
        <sz val="10"/>
        <rFont val="Trebuchet MS"/>
        <family val="2"/>
      </rPr>
      <t>(ct. 151)</t>
    </r>
  </si>
  <si>
    <t>TOTAL DATORII CURENTE (rd.60+62+65+70+71+72+73+74+75)</t>
  </si>
  <si>
    <t>TOTAL DATORII (rd.58+78)</t>
  </si>
  <si>
    <t>C.</t>
  </si>
  <si>
    <t>CAPITALURI PROPRII</t>
  </si>
  <si>
    <t xml:space="preserve">         X</t>
  </si>
  <si>
    <r>
      <t xml:space="preserve">          </t>
    </r>
    <r>
      <rPr>
        <b/>
        <sz val="10"/>
        <rFont val="Trebuchet MS"/>
        <family val="2"/>
      </rPr>
      <t>X</t>
    </r>
  </si>
  <si>
    <r>
      <t xml:space="preserve">Rezerve, fonduri </t>
    </r>
    <r>
      <rPr>
        <sz val="10"/>
        <rFont val="Trebuchet MS"/>
        <family val="2"/>
      </rPr>
      <t>(ct.100+101+102+103+104+105+106+ 132+133+135+1391+1392+1393+1394+1396+1399)</t>
    </r>
  </si>
  <si>
    <t>ELIMINAT  conturile  131/134/136/137</t>
  </si>
  <si>
    <t>Rezultatul reportat                                                                     (ct.117- sold creditor)</t>
  </si>
  <si>
    <t>Rezultatul reportat                                                                     (ct.117- sold debitor)</t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</si>
  <si>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(ct.121- sold creditor)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</si>
  <si>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(ct.121- sold debitor)</t>
    </r>
  </si>
  <si>
    <t>TOTAL CAPITALURI PROPRII (rd.84+85-86+87-88)</t>
  </si>
  <si>
    <t>DIRECTOR EXECUTIV</t>
  </si>
  <si>
    <t>DIRECTOR EXECUTIV ADJUNCT</t>
  </si>
  <si>
    <t>cod 02</t>
  </si>
  <si>
    <t xml:space="preserve">             - lei-</t>
  </si>
  <si>
    <t>Nr.</t>
  </si>
  <si>
    <t>DENUMIREA INDICATORULUI</t>
  </si>
  <si>
    <t>Cod rand</t>
  </si>
  <si>
    <t>crt.</t>
  </si>
  <si>
    <t>I.</t>
  </si>
  <si>
    <t xml:space="preserve">VENITURI OPERATIONALE </t>
  </si>
  <si>
    <t>TOTAL VENITURI OPERATIONALE (rd.02+03+04+05)</t>
  </si>
  <si>
    <t>II.</t>
  </si>
  <si>
    <t>CHELTUIELI  OPERATIONALE</t>
  </si>
  <si>
    <t>Salariile si contributiile sociale aferente angajatilor (ct.641+642+645+646+647)</t>
  </si>
  <si>
    <t>Subventii si transferuri (ct.670+671+672+673+674+676+677+679)</t>
  </si>
  <si>
    <t>Stocuri, consumabile, lucrari si servicii executate de terti (ct.601+602+603+606+607+608+609+610+611+ 612+613+614+622+623+624+626+627+628+629)</t>
  </si>
  <si>
    <t>Cheltuieli de capital, amortizari si provizioane (ct.681+682+689)</t>
  </si>
  <si>
    <t>Alte cheltuieli operationale (ct.635+654+658)</t>
  </si>
  <si>
    <t>TOTAL CHELTUIELI OPERATIONALE (rd.08+09+10+11+12)</t>
  </si>
  <si>
    <t>III.</t>
  </si>
  <si>
    <t xml:space="preserve">REZULTATUL DIN ACTIVITATEA OPERATIONALA </t>
  </si>
  <si>
    <t>- EXCEDENT (rd.06- rd.13)</t>
  </si>
  <si>
    <t>- DEFICIT (rd.13- rd.06)</t>
  </si>
  <si>
    <t>IV.</t>
  </si>
  <si>
    <t>VENITURI FINANCIARE (ct.763+764+765+766+767+768+769+786)</t>
  </si>
  <si>
    <t>V.</t>
  </si>
  <si>
    <t>CHELTUIELI FINANCIARE (ct.663+664+665+666+667+668+669+686)</t>
  </si>
  <si>
    <r>
      <t>VI</t>
    </r>
    <r>
      <rPr>
        <sz val="10"/>
        <rFont val="Times New Roman"/>
        <family val="1"/>
      </rPr>
      <t>.</t>
    </r>
  </si>
  <si>
    <t>REZULTATUL DIN ACTIVITATEA FINANCIARA</t>
  </si>
  <si>
    <t xml:space="preserve">- EXCEDENT (rd.17- rd.18) </t>
  </si>
  <si>
    <t>- DEFICIT (rd.18- rd.17)</t>
  </si>
  <si>
    <t>VII.</t>
  </si>
  <si>
    <t xml:space="preserve"> - EXCEDENT (rd.15+20-16-21)</t>
  </si>
  <si>
    <t xml:space="preserve"> - DEFICIT  (rd.16+21-15-20)</t>
  </si>
  <si>
    <t>VIII.</t>
  </si>
  <si>
    <t>IX.</t>
  </si>
  <si>
    <t>CHELTUIELI  EXTRAORDINARE                             (ct.690+691)</t>
  </si>
  <si>
    <t xml:space="preserve">REZULTATUL DIN ACTIVITATEA EXTRAORDINARA </t>
  </si>
  <si>
    <t>- EXCEDENT (rd.25-rd.26)</t>
  </si>
  <si>
    <t>- DEFICIT  (rd.26-rd.25)</t>
  </si>
  <si>
    <t xml:space="preserve">REZULTATUL PATRIMONIAL AL EXERCITIULUI </t>
  </si>
  <si>
    <t xml:space="preserve"> - EXCEDENT (rd. 23+28-24-29)</t>
  </si>
  <si>
    <t xml:space="preserve"> - DEFICIT (rd. 24+29-23-28)</t>
  </si>
  <si>
    <t>cod 03</t>
  </si>
  <si>
    <t xml:space="preserve">                        </t>
  </si>
  <si>
    <t>Alte disponibilitati</t>
  </si>
  <si>
    <t>I. NUMERAR DIN ACTIVITATEA OPERATIONALA</t>
  </si>
  <si>
    <t xml:space="preserve">1. Incasari  </t>
  </si>
  <si>
    <t xml:space="preserve">2. Plati </t>
  </si>
  <si>
    <t>3. Numerar net din activitatea operationala (rd. 02- rd.03)</t>
  </si>
  <si>
    <t>II. NUMERAR DIN ACTIVITATEA DE INVESTITII</t>
  </si>
  <si>
    <t xml:space="preserve">1. Incasari </t>
  </si>
  <si>
    <t>3. Numerar net din activitatea de investitii (rd.06-07)</t>
  </si>
  <si>
    <t>III. NUMERAR DIN ACTIVITATEA  DE FINANTARE</t>
  </si>
  <si>
    <t>3. Numerar net din activitatea de finantare (rd.10-rd.11)</t>
  </si>
  <si>
    <t xml:space="preserve">IV. CRESTEREA (DESCRESTEREA) NETA DE NUMERAR SI ECHIVALENT DE NUMERAR   (rd.04+rd.08+rd.12)            </t>
  </si>
  <si>
    <t>V. NUMERAR SI ECHIVALENT DE NUMERAR LA INCEPUTUL PERIOADEI</t>
  </si>
  <si>
    <t>VI. NUMERAR SI ECHIVALENT DE NUMERAR LA SFARSITUL ANULUI (rd.13+rd.14)</t>
  </si>
  <si>
    <t>1=2+3+10</t>
  </si>
  <si>
    <t>10=11</t>
  </si>
  <si>
    <t>cod 04</t>
  </si>
  <si>
    <t>lei</t>
  </si>
  <si>
    <t>1=2+3+4</t>
  </si>
  <si>
    <t>5=3+4</t>
  </si>
  <si>
    <t>1.Diferente de curs favorabile</t>
  </si>
  <si>
    <t>1.Diferente de curs nefavorabile</t>
  </si>
  <si>
    <t>VI. NUMERAR SI ECHIVALENT DE NUMERAR LA SFARSITUL ANULUI (rd.13+rd.14+rd.15-rd.16)</t>
  </si>
  <si>
    <t>Anexa nr.29</t>
  </si>
  <si>
    <t>cod 31</t>
  </si>
  <si>
    <t>Nr. crt</t>
  </si>
  <si>
    <t>Denumirea si simbolul conturilor</t>
  </si>
  <si>
    <t>Avansuri acordate furnizorilor ( ct.232+234+409) - TOTAL (rd.02+03) din care:</t>
  </si>
  <si>
    <t>- din finantare bugetara ( ct.770)</t>
  </si>
  <si>
    <t xml:space="preserve">- din alte surse de finantare </t>
  </si>
  <si>
    <t>Acreditive deschise la dispozitia tertilor ( ct.541) - TOTAL ( rd.05+06 ) din care:</t>
  </si>
  <si>
    <t>Disponibilitati la alti rezidenti, garantii depuse la furnizori ( ct.2678+461) - TOTAL (RD.08+09) din care:</t>
  </si>
  <si>
    <t>Disponibilitati ale misiunilor diplomatice si ale altor reprezentente ale Romaniei in strainatate, mai putin dobanda incasata ( ct.542 ) - TOTAL ( rd.11+12) din care:</t>
  </si>
  <si>
    <t>11</t>
  </si>
  <si>
    <t>12</t>
  </si>
  <si>
    <t>Avansuri de trezorerie acordate in valuta Misiunilor diplomatice si altor reprezentante ale Romaniei in strainatate ( ct.542 ) - TOTAL (rd.14+15 ) din care:</t>
  </si>
  <si>
    <t>13</t>
  </si>
  <si>
    <t>14</t>
  </si>
  <si>
    <t>15</t>
  </si>
  <si>
    <t>Alte disponibilitati provenite din finantare bugetara ( ct.770 ) aflate in conturi de disponibil in lei la trezorerie( ct.5581+5591+……etc*) si in conturi de disponibil in lei si in valuta la institutii de credit din tara, mai putin dobanda incasata in cont(ct.5121+5124+5583+559+...etc*) - TOTAL (rd.17+18 ) din care:</t>
  </si>
  <si>
    <t>16</t>
  </si>
  <si>
    <t>17</t>
  </si>
  <si>
    <t>18</t>
  </si>
  <si>
    <t>TOTAL ( RD.01+04+07+10+13+16 )</t>
  </si>
  <si>
    <t>19</t>
  </si>
  <si>
    <t>NOTĂ:  * ) Alte conturi de disponibil in lei din trezorerie sau disponibil in lei si valuta din institutiile de credit, al caror sold provine din finantarea bugetara ( ct.770).</t>
  </si>
  <si>
    <t>Anexa 30</t>
  </si>
  <si>
    <t>cod 41).</t>
  </si>
  <si>
    <t>-lei-</t>
  </si>
  <si>
    <t>Nr. rand</t>
  </si>
  <si>
    <t>TOTAL</t>
  </si>
  <si>
    <t>Din care:aferent sumelor angajate cu prevederi bugetare</t>
  </si>
  <si>
    <t>PLATI RESTANTE-TOTAL (rd.07+12+27+32+37+42+47)</t>
  </si>
  <si>
    <t xml:space="preserve"> din care:</t>
  </si>
  <si>
    <t>x</t>
  </si>
  <si>
    <t xml:space="preserve">   - sub 30 de zile (rd.7.1+12.1+27.1+32.1+37.1+42.1+ 47.1)</t>
  </si>
  <si>
    <t xml:space="preserve">   -peste 30 de zile (rd.8+13+28+33+38+43+47.2)</t>
  </si>
  <si>
    <t xml:space="preserve">   -peste 90 de zile (rd.9+14+24+29+34+39+44+47.3)</t>
  </si>
  <si>
    <t xml:space="preserve">   -peste 120 zile (rd. 10+15+25+30+35+40+45+47.4)</t>
  </si>
  <si>
    <t xml:space="preserve">   -peste 1 an ( rd. 11+16+26+31+36+41+46+47.5)</t>
  </si>
  <si>
    <t>Plati restante catre furnizori, creditorii din  operatii  comerciale  (ct.401, ct.403, ct.404, ct.405+462) din care:</t>
  </si>
  <si>
    <t xml:space="preserve">   - sub 30 de zile</t>
  </si>
  <si>
    <t>07.1</t>
  </si>
  <si>
    <t xml:space="preserve">   -peste 30 de zile</t>
  </si>
  <si>
    <t xml:space="preserve">   -peste 90 de zile, din care:</t>
  </si>
  <si>
    <t xml:space="preserve">   - ct.462</t>
  </si>
  <si>
    <t>09.01</t>
  </si>
  <si>
    <t xml:space="preserve">   -peste 120 zile</t>
  </si>
  <si>
    <t xml:space="preserve">   -peste 1 an</t>
  </si>
  <si>
    <t>Plati restante fata de bugetul general consolidat  (rd.17+rd.18+rd.19+22) din care:</t>
  </si>
  <si>
    <t xml:space="preserve">   -sub 30 de zile ( rd.17.1+18.1+19.1+22.1 )</t>
  </si>
  <si>
    <t>12.1</t>
  </si>
  <si>
    <t xml:space="preserve">   -peste 30 de zile ( rd.17.2+18.2+19.2+23)</t>
  </si>
  <si>
    <t xml:space="preserve">   -peste 90 de zile (rd.17.3+18.3+19.3+24))</t>
  </si>
  <si>
    <t xml:space="preserve">   -peste 120 zile(rd.17.4+18.4+19.4+25)</t>
  </si>
  <si>
    <t xml:space="preserve">   -peste 1 an ( rd. 17.5+18.5+19.5+26)</t>
  </si>
  <si>
    <t>Plati restante fata de bugetul de stat(ct.4423, ct 444, ct.446, ct.4481) ( rd.17.1+17.2+17.3+17.4+17.5), din care:</t>
  </si>
  <si>
    <t xml:space="preserve">   -sub 30 de zile </t>
  </si>
  <si>
    <t xml:space="preserve">   -peste 30 de zile </t>
  </si>
  <si>
    <t>17.2</t>
  </si>
  <si>
    <t xml:space="preserve">   -peste 90 de zile </t>
  </si>
  <si>
    <t>17.3</t>
  </si>
  <si>
    <t>17.4</t>
  </si>
  <si>
    <t xml:space="preserve">   -peste 1 an </t>
  </si>
  <si>
    <t>17.5</t>
  </si>
  <si>
    <t>Plati restante fata de bugetul asigurarilor sociale de sanatate                                                     (ct.4313, ct.4314,ct.4315, ct.4317) ( rd.18.1+18.2+18.3+18.4+18.5), din care:</t>
  </si>
  <si>
    <t>18.1</t>
  </si>
  <si>
    <t>18.2</t>
  </si>
  <si>
    <t>18.3</t>
  </si>
  <si>
    <t>18.4</t>
  </si>
  <si>
    <t>18.5</t>
  </si>
  <si>
    <t>Plati restante fata de bugetul asigurarilor  sociale-  Total (rd. 20+21),din care:</t>
  </si>
  <si>
    <t xml:space="preserve">   -sub 30 de zile ( rd.20.1+21.1)</t>
  </si>
  <si>
    <t>19.1</t>
  </si>
  <si>
    <t xml:space="preserve">   -peste 30 de zile (rd.20.2+21.2)</t>
  </si>
  <si>
    <t>19.2</t>
  </si>
  <si>
    <t xml:space="preserve">   -peste 90 de zile (rd.20.3+21.3)</t>
  </si>
  <si>
    <t>19.3</t>
  </si>
  <si>
    <t xml:space="preserve">   -peste 120 zile( rd.20.4+21.4)</t>
  </si>
  <si>
    <t>19.4</t>
  </si>
  <si>
    <t xml:space="preserve">   -peste 1 an ( rd.20.5+21.5)</t>
  </si>
  <si>
    <t>19.5</t>
  </si>
  <si>
    <t xml:space="preserve">  -contributia pentru bugetul asigurarilor sociale de stat (ct.4311, ct.4312) ( rd.20.1+20.2+20.3+20.5+20.5) din care:</t>
  </si>
  <si>
    <t>20</t>
  </si>
  <si>
    <t>20.1</t>
  </si>
  <si>
    <t>20.2</t>
  </si>
  <si>
    <t>20.3</t>
  </si>
  <si>
    <t>20.4</t>
  </si>
  <si>
    <t>20.5</t>
  </si>
  <si>
    <t xml:space="preserve">  -contributia pentru bugetul asigurarilor pentru somaj (ct.4371, ct.4372, ct.4373) ( rd.21.1+21.2+21.3+21.4+21.5), din care:</t>
  </si>
  <si>
    <t>21</t>
  </si>
  <si>
    <t>21.1</t>
  </si>
  <si>
    <t>21.2</t>
  </si>
  <si>
    <t>21.3</t>
  </si>
  <si>
    <t>21.4</t>
  </si>
  <si>
    <t>21.5</t>
  </si>
  <si>
    <t>Plati restante fata de bugetele locale,  (ct.446, ct.4481) din care:( rd.22.1+23+24+25+26)</t>
  </si>
  <si>
    <t>22</t>
  </si>
  <si>
    <t>22.1</t>
  </si>
  <si>
    <t>23</t>
  </si>
  <si>
    <t xml:space="preserve">   -peste 90 de zile</t>
  </si>
  <si>
    <t>24</t>
  </si>
  <si>
    <t>25</t>
  </si>
  <si>
    <t>26</t>
  </si>
  <si>
    <t>Plati restante fata de salariati (drepturi salariale), (ct.421,ct. 423, ct.426,ct.4271,ct.4273 ct.4281) din care:( rd.27.1+28+29+30+31)</t>
  </si>
  <si>
    <t>27</t>
  </si>
  <si>
    <t>27.1</t>
  </si>
  <si>
    <t>28</t>
  </si>
  <si>
    <t>29</t>
  </si>
  <si>
    <t xml:space="preserve">   - cont 4271+4273</t>
  </si>
  <si>
    <t>29.1</t>
  </si>
  <si>
    <t>30</t>
  </si>
  <si>
    <t>31</t>
  </si>
  <si>
    <t>Plati restante fata de alte categorii de persoane, (ct.422,ct.424,ct.426, ct.4272,ct.4273,ct.429,ct.438 )din care:( rd.32.1+33+34+35+36)</t>
  </si>
  <si>
    <t>32</t>
  </si>
  <si>
    <t>32.1</t>
  </si>
  <si>
    <t>33</t>
  </si>
  <si>
    <t xml:space="preserve">   -peste 90 de zile, din care: ( rd.34.1+34.2+34.3+34.4)</t>
  </si>
  <si>
    <t>34</t>
  </si>
  <si>
    <t xml:space="preserve">   - cont(422+424)</t>
  </si>
  <si>
    <t xml:space="preserve">   - cont(4272+4273)</t>
  </si>
  <si>
    <t>34.2</t>
  </si>
  <si>
    <t xml:space="preserve">   - cont(429)</t>
  </si>
  <si>
    <t>34.3</t>
  </si>
  <si>
    <t xml:space="preserve">   - cont(438)</t>
  </si>
  <si>
    <t>34.4</t>
  </si>
  <si>
    <t>35</t>
  </si>
  <si>
    <t>36</t>
  </si>
  <si>
    <t>Imprumuturi nerambursate la scadenta, (ct.1611, ct.1621, ct.1631,ct.1641, ct. 1651, ct.1671,ct.169, ct.5192, ct.5194, ct.5195, ct.5196, ct.5197,ct.5198) din care:( rd.37.1+38+39+40+41)</t>
  </si>
  <si>
    <t>37</t>
  </si>
  <si>
    <t>37.1</t>
  </si>
  <si>
    <t>38</t>
  </si>
  <si>
    <t>39</t>
  </si>
  <si>
    <t>40</t>
  </si>
  <si>
    <t>41</t>
  </si>
  <si>
    <t>Dobanzi restante, din care:(aferente celor de la rd.37),(ct.1681, ct.1682, ct. 1683,ct.1684,ct.1685,ct.1687,ct.5186) din care:( rd.42.1+43+44+45+46)</t>
  </si>
  <si>
    <t>42</t>
  </si>
  <si>
    <t>42.1</t>
  </si>
  <si>
    <t xml:space="preserve">   -peste 30 de zile   </t>
  </si>
  <si>
    <t>43</t>
  </si>
  <si>
    <t>44</t>
  </si>
  <si>
    <t>45</t>
  </si>
  <si>
    <t>46</t>
  </si>
  <si>
    <t>Creditori bugetari(ct.467), din care:( rd.47.1+47.2+47.3+47.4+47.5)</t>
  </si>
  <si>
    <t>47.1</t>
  </si>
  <si>
    <t>Anexa 40 a</t>
  </si>
  <si>
    <t xml:space="preserve">   SITUAŢIA  ACTIVELOR ŞI DATORIILOR  FINANCIARE ALE INSTITUŢIILOR PUBLICE </t>
  </si>
  <si>
    <t>cod 17</t>
  </si>
  <si>
    <t xml:space="preserve">  -lei-</t>
  </si>
  <si>
    <t>DENUMIRE</t>
  </si>
  <si>
    <t>Cod</t>
  </si>
  <si>
    <t>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</si>
  <si>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</si>
  <si>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</si>
  <si>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</si>
  <si>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</si>
  <si>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(ct.5311)</t>
  </si>
  <si>
    <t>Disponibilităţi în lei ale instituţiilor publice la trezorerii (Ct.510 +5121+5125+5131 +5141+5151 +5201+ 523+528+5291+5293+ 5299+ 550+ 551+ 552+ 557+ 555+5581+5582+5591+ 5601+561+562-7701) din care:</t>
  </si>
  <si>
    <t xml:space="preserve">Fonduri externe nerambursabile preaderare </t>
  </si>
  <si>
    <t>Total (în baze cash)(rd.04+05)</t>
  </si>
  <si>
    <t>Dobânzi de încasat aferente disponibilităţilor instituţiilor publice la trezorerii (ct.5187)</t>
  </si>
  <si>
    <t>Total (în baze accrual) (rd.08+09)</t>
  </si>
  <si>
    <t>Dobânzi de încasat aferente depozitelor instituţiilor publice la trezorerii (ct.5187)</t>
  </si>
  <si>
    <t>Total (în baze accrual)(rd. 11+12)</t>
  </si>
  <si>
    <t>Execedentele cumulate nete ale bugetelor fondului pentru mediu   (ct. 5753)</t>
  </si>
  <si>
    <t>13.1</t>
  </si>
  <si>
    <t>Dobânzi de încasat aferente execedentelor instituţiilor publice la trezorerii (ct.5187)</t>
  </si>
  <si>
    <t>13.2</t>
  </si>
  <si>
    <t>Total (în baze accrual)(rd. 13.1+13.2)</t>
  </si>
  <si>
    <t>13.3</t>
  </si>
  <si>
    <t xml:space="preserve">Avansuri de trezorerie, acordate în lei. (ct. 542) </t>
  </si>
  <si>
    <t>Alte valori (ct.532)</t>
  </si>
  <si>
    <t>Disponibilităţi în lei ale Trezoreriei Centrale si trezoreriilor teritoriale (ct.5126+5201+5202+5203)</t>
  </si>
  <si>
    <t>Dobânzi de încasat aferente disponibilităţilor în lei ale Trezoreriei Centrale (ct.5187)</t>
  </si>
  <si>
    <t>Total disponibil  al Trezoreriei Centrale (în baze accrual) (rd.16+17)</t>
  </si>
  <si>
    <t>Execedentul curent şi al anilor precedenţi al bugetului  Trezoreriei Statului (ct.5242+5243)</t>
  </si>
  <si>
    <t>Total (în baze cash)(rd.19+20)</t>
  </si>
  <si>
    <t xml:space="preserve">A2
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</si>
  <si>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</si>
  <si>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</si>
  <si>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(ct.5121+5151)</t>
  </si>
  <si>
    <t xml:space="preserve"> Fonduri externe nerambursabile  preaderare </t>
  </si>
  <si>
    <t xml:space="preserve"> Fonduri externe nerambursabile  postaderare</t>
  </si>
  <si>
    <t>Disponibilităţi în valută ale instituţiilor publice   (ct.5124+5152) din care:</t>
  </si>
  <si>
    <t>Total  (în baze cash) (rd.32+33)</t>
  </si>
  <si>
    <t>Dobânzi de încasat aferente disponibilităţilor înstituţiilor publice la BNR (ct.5187)</t>
  </si>
  <si>
    <t>Total  (în baze accrual)(rd.34+35)</t>
  </si>
  <si>
    <t>Depozite în lei ale instituţiilor publice (ct. 5153)</t>
  </si>
  <si>
    <t>Depozite în valută ale instituţiilor publice (ct. 5153)</t>
  </si>
  <si>
    <t>Total  (în baze cash)(rd.37+38)</t>
  </si>
  <si>
    <t>Dobânzi de încasat aferente depozitelor instituţiilor publice la BNR (ct.5187)</t>
  </si>
  <si>
    <t>Total  (în baze accrual)(rd.39+40)</t>
  </si>
  <si>
    <t>Disponibilităţi în valută ale Trezoreriei Centrale (ct.5127) din care:</t>
  </si>
  <si>
    <t>Fonduri externe nerambursabile(ct.5127)</t>
  </si>
  <si>
    <t>Dobânzi de încasat aferente disponibilităţilor  în valută ale Trezoreriei Centrale (ct.5187)</t>
  </si>
  <si>
    <t>Total  (în baze accrual)(rd.42+44)</t>
  </si>
  <si>
    <t xml:space="preserve">Fonduri externe nerambursabile postaderare </t>
  </si>
  <si>
    <t xml:space="preserve">Numerar în valută  în casieria instituţiilor publice,  (ct.5314) </t>
  </si>
  <si>
    <t>Total (în baze cash) (rd.51+54)</t>
  </si>
  <si>
    <t>Dobânzi   de încasat aferente disponibilităţilor   instituţiilor publice la  instituţiile de credit rezidente   (ct.5187)</t>
  </si>
  <si>
    <t>Total (în baze accrual)( rd.55+56)</t>
  </si>
  <si>
    <t>Depozite  ale instituţiilor publice la  instituţiile de credit rezidente (ct.  5153 +5602)</t>
  </si>
  <si>
    <t>Dobânzi   de încasat aferente  depozitelor  instituţiilor publice la  instituţiile de credit rezidente   (ct.5187)</t>
  </si>
  <si>
    <t>Total ( în baze accrual)( rd. 58+59)</t>
  </si>
  <si>
    <t>Acreditive în lei ale instituţilor publice la instituţiile de credit rezidente (ct.5411)</t>
  </si>
  <si>
    <t>Acreditive în valută ale instiţutilor publice la instituţiile de credit rezidente (ct.5412)</t>
  </si>
  <si>
    <t>Disponibilităţi  ale Trezoreriei Centrale ct.(5127)</t>
  </si>
  <si>
    <t xml:space="preserve">Dobânzi   de încasat aferente disponibilităţilor Trezoreriei Centrale si ale trezoreriilor teritoriale  la  instituţiile de credit rezidente   ct.(5187)  </t>
  </si>
  <si>
    <t>Total disponibilităţi al Trezoreriei Centrale                               ( în baze accrual)        (rd.63+64)</t>
  </si>
  <si>
    <t>Depozite  ale Trezoreriei Centrale la instituţiile de credit rezidente (ct  5127)</t>
  </si>
  <si>
    <t>Dobânzi   de încasat aferente  depozitelor Trezoreriei Centrale la instituţiile de credit rezidente (ct  5187)</t>
  </si>
  <si>
    <t>Total ( în baze accrual)( rd.66+67)</t>
  </si>
  <si>
    <t xml:space="preserve"> -disponibilităţi la alţi rezidenţi</t>
  </si>
  <si>
    <t>Disponibilităţi   ale instituţiilor publice aflate la alţi rezidenţi (terţi) (ct.461+2678)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</si>
  <si>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</si>
  <si>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</si>
  <si>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</si>
  <si>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</si>
  <si>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(ct.5124)</t>
  </si>
  <si>
    <t xml:space="preserve">Dobânzi de încasat aferente disponibilităţilor,   Misiunilor diplomatice şi ale altor reprezentante ale României în străinătate (ct.5187) </t>
  </si>
  <si>
    <t>Total ( în baze accrual)( rd.82+83)</t>
  </si>
  <si>
    <t>Avansuri de trezorerie, acordate în valută ale Misiunilor diplomatice şi ale altor reprezentante  ale Romaniei în străinătate . (ct. 542)</t>
  </si>
  <si>
    <t>Acreditive la instituţii de credit în  străinătate (ct.5412)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</si>
  <si>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</si>
  <si>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</si>
  <si>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</si>
  <si>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</si>
  <si>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publice.Total (rd.99+100+101+102) din care emise de: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</si>
  <si>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</si>
  <si>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</si>
  <si>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</si>
  <si>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</si>
  <si>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I</t>
  </si>
  <si>
    <t>Total (la valoare nominală) (rd. 98)</t>
  </si>
  <si>
    <t xml:space="preserve">B.2
</t>
  </si>
  <si>
    <t xml:space="preserve"> Titluri pe termen lung, altele decât acţiuni şi produse financiare derivate</t>
  </si>
  <si>
    <t xml:space="preserve">              X</t>
  </si>
  <si>
    <t xml:space="preserve">     X</t>
  </si>
  <si>
    <t>Titluri pe termen lung, altele decât acţiuni şi produse financiare derivate deţinute de către instituţiile publice. Total (rd.112+113+114+115) din care emise de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</si>
  <si>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</si>
  <si>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</si>
  <si>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</si>
  <si>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>Obligaţiuni  şi alte titluri deţinute în contul creanţelor bugetare (ct.265-2962). Total (rd.117+118+119+120+121) din care emise de:</t>
  </si>
  <si>
    <t xml:space="preserve">      - Societăţi care acceptă depozite, exclusiv banca centrală  (S.122)</t>
  </si>
  <si>
    <t xml:space="preserve">      -Societăţi nefinanciare  (S11)</t>
  </si>
  <si>
    <t>Total( rd.111+116)</t>
  </si>
  <si>
    <t>CREDITE ACORDATE, din care:</t>
  </si>
  <si>
    <t xml:space="preserve">      X</t>
  </si>
  <si>
    <t>C1</t>
  </si>
  <si>
    <t>Credite pe termen scurt -  acordate</t>
  </si>
  <si>
    <t>Credite pe termen scurt acordate din venituri din privatizare (ct.2673+4681+4686)         Total         (rd.133+137) din care:</t>
  </si>
  <si>
    <t xml:space="preserve">        -Instituţiilor publice, din care:(rd.134+135+136)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</si>
  <si>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</si>
  <si>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</si>
  <si>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</si>
  <si>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</si>
  <si>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 xml:space="preserve">Credite  pe termen scurt acordate din bugetul instituţiilor centrale, institutiilor publice din subordine (ct.4681) </t>
  </si>
  <si>
    <t>Credite pe termen scurt acordate din contul curent general al trezoreriei statului (ct. 4685). Total (rd.140+144), din care:</t>
  </si>
  <si>
    <t xml:space="preserve">       -Instituţiilor publice, din care:(rd.141+142+143)</t>
  </si>
  <si>
    <t xml:space="preserve"> -Societăţilor nefinanciare  (S.11)</t>
  </si>
  <si>
    <t>Credite pe termen scurt acordate din Fondul Special  de dezvoltare la dispoziţia Guvernului  (ct. 4688) Total (rd.146+150), din care:</t>
  </si>
  <si>
    <t xml:space="preserve">  -Instituţiilor publice, din care:(rd.147+148+149)</t>
  </si>
  <si>
    <t xml:space="preserve">  -Societăţilor nefinanciare  (S.11)      </t>
  </si>
  <si>
    <t>Total (în baze cash) ( rd.132+138+139+145+175)</t>
  </si>
  <si>
    <t>Dobânzi de încasat aferente creditelor pe termen scurt acordate din venituri din privatizare (ct.469+2676) Total (rd.153+157), din care:</t>
  </si>
  <si>
    <t xml:space="preserve"> -Instituţiilor publice, din care:(rd.154+155+156)</t>
  </si>
  <si>
    <t xml:space="preserve">  -Societăţilor nefinanciare  (S.11)</t>
  </si>
  <si>
    <t>Dobânzi de încasat aferente creditelor pe termen scurt acordate din contul curent general al trezoreriei statului (ct. 2676+469)Total (rd.159+163)din care:</t>
  </si>
  <si>
    <t xml:space="preserve"> -Institutiilor publice, din care (rd.160+161+162)</t>
  </si>
  <si>
    <t xml:space="preserve">  -Societăţilor nefinanciare  (S.11)    </t>
  </si>
  <si>
    <t>Dobânzi de încasat aferente creditelor pe termen scurt acordate din Fondul Special  de dezvoltare la dispoziţia Guvernului (ct. 469). Total (rd.165+169) din care:</t>
  </si>
  <si>
    <t xml:space="preserve"> -Instituţiilor publice, din care (rd.166+167+168)</t>
  </si>
  <si>
    <t xml:space="preserve">   -Societăţilor nefinanciare  (S.11) (rd152+158+164+177)  </t>
  </si>
  <si>
    <t>Total (în baze accrual) (cash+dobânzi) (rd.151+170)</t>
  </si>
  <si>
    <t>Plasamente financiare ale Trezoreriei Centrale  efectuate din contul curent general al Trezoreriei Statului (ct.4683+2678)</t>
  </si>
  <si>
    <t>Dobânzi de încasat aferente plasamentelor  financiare ale Trezoreriei Centrale  efectuate din contul curent general al Trezoreriei Statului (ct.2679+469)</t>
  </si>
  <si>
    <t>Total (în baze accrual) (cash+dobânzi) (rd.172+173)</t>
  </si>
  <si>
    <t>Alte credite pe termen scurt acordatedin bugetulde stat (ct. 4681+2672). Total (rd.175)din care:</t>
  </si>
  <si>
    <t xml:space="preserve">            -Alţi intermediari financiari, exclusiv societăţile 
     de asigurare şi fondurile de pensii   (S.125)</t>
  </si>
  <si>
    <t>Dobanzi de incasat aferente altor credite pe termen scurt acordate (ct 469+2676) Total (rd 177) din care:</t>
  </si>
  <si>
    <t xml:space="preserve">            -Alţi intermediari financiari, exclusiv societăţile 
     de asigurare şi fondurile de pensii  (S.125)</t>
  </si>
  <si>
    <t>C2</t>
  </si>
  <si>
    <t xml:space="preserve">Credite pe termen lung - acordate                                </t>
  </si>
  <si>
    <t xml:space="preserve">               X</t>
  </si>
  <si>
    <t>Credite  pe termen lung acordate din venituri din privatizare (ct.2673).Total (rd.187+191) din care:</t>
  </si>
  <si>
    <t xml:space="preserve">        -Instituţiilor publice, din care:(rd.188+189+190)</t>
  </si>
  <si>
    <t xml:space="preserve">        -Societăţi nefinanciare  (S.11)</t>
  </si>
  <si>
    <t>Credite pe termen lung acordate din contul curent general al trezoreriei statului (ct.2672) Total (rd.193+197) din care:</t>
  </si>
  <si>
    <t xml:space="preserve"> Instituţiilor publice, din care:(rd.194+195+196)</t>
  </si>
  <si>
    <t xml:space="preserve">              - Administraţiile  locale (exclusiv fondurile de securitate socială)   (S1313)</t>
  </si>
  <si>
    <t>Credite pe termen lung acordate din Fondul Special  de dezvoltare la dispoziţia Guvernului  (ct. 2671) Total (rd.199+203) din care:</t>
  </si>
  <si>
    <t xml:space="preserve"> -Instituţiilor publice, din care (rd.200+201+202)</t>
  </si>
  <si>
    <t>Alte credite pe termen lung acordate (ct. 2675). Total (rd.205+209)din care:</t>
  </si>
  <si>
    <t xml:space="preserve"> -Instituţiilor publice, din care(rd.206+207+208)</t>
  </si>
  <si>
    <t>Total (în baze cash)(rd.186+192+198+204+240)</t>
  </si>
  <si>
    <t>Dobânzi de încasat aferente creditelor pe termen lung  acordate din venituri din privatizare (ct.2676). Total (rd.212+216)  din care:</t>
  </si>
  <si>
    <t>Instituţiilor publice, din care:(rd.213+214+215)</t>
  </si>
  <si>
    <t>Dobânzi de încasat aferente creditelor pe termen lung  acordate din contul curent general al trezoreriei statului (ct.2676). Total (rd.218+222) din care:</t>
  </si>
  <si>
    <t xml:space="preserve">     -Instituţiilor publice, din care (rd.219+220+221)</t>
  </si>
  <si>
    <t>Dobânzi de încasat aferente creditelor pe termen lung  acordate din Fondul Special  de dezvoltare la dispoziţia Guvernului (ct. 2676). Total                (rd. 224+228) din care:</t>
  </si>
  <si>
    <t xml:space="preserve"> -Instituţiilor publice, din care (rd.225+226+227)</t>
  </si>
  <si>
    <t>Dobânzi de încasat aferente altor credite pe termen lung acordate ( ct.2676).Total (rd.230+234) din care:</t>
  </si>
  <si>
    <t xml:space="preserve"> -Institutiilor publice, din care(rd.231+232+233)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</si>
  <si>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</si>
  <si>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</si>
  <si>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</si>
  <si>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Total (în baze accrual) (cash+dobânzi)(rd.237+238)</t>
  </si>
  <si>
    <t>Alte credite pe termen lung acordate din bugetul de stat (ct. 2675). Total (rd.240) din care:</t>
  </si>
  <si>
    <t xml:space="preserve">            -Alţi intermediari financiari, exclusiv societăţile 
     de asigurare şi fondurile de pensii (S.125)</t>
  </si>
  <si>
    <t>Dobanzi de incasat aferente altor credite pe termen lung acordate din bugetul de stat(ct 2676) Total (rd 242) din care:</t>
  </si>
  <si>
    <t xml:space="preserve">           -Alţi intermediari financiari, exclusiv societăţile 
     de asigurare şi fondurile de pensii  (S.125)</t>
  </si>
  <si>
    <t>D</t>
  </si>
  <si>
    <t>ACTIUNI SI ALTE PARTICIPATII</t>
  </si>
  <si>
    <t>Acţiuni şi alte titluri, exclusiv acţiuni ale fondurilor mutuale</t>
  </si>
  <si>
    <t xml:space="preserve">D.1
</t>
  </si>
  <si>
    <t>Acţiuni cotate (se includ şi acţiunile deţinute de instituţiile publice provenite din conversia creanţelor bugetare în acţiuni )</t>
  </si>
  <si>
    <t>Acţiuni cotate deţinute de stat la societăţi nefinanciare         (ct.2601 -ct.2961) (S.11)</t>
  </si>
  <si>
    <t>Acţiuni cotate deţinute de stat la societăţi care acceptă depozite, exclusiv banca centrală  (ct.2601 - ct.2961)  (S.122)</t>
  </si>
  <si>
    <t>Acţiuni cotate deţinute de stat la societăţi de asigurări rezidente (ct.2601-2961) (S125)</t>
  </si>
  <si>
    <t xml:space="preserve">Acţiuni cotate deţinute de stat la Fondul Proprietatea (ct.2601-2961) </t>
  </si>
  <si>
    <t>Total (la val. ctb. netă = la valoarea de intrare mai puţin ajustările cumulate pentru pierderea de valoare) (rd.253+254+255+255.1)</t>
  </si>
  <si>
    <t xml:space="preserve">D.2
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</si>
  <si>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</si>
  <si>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(ct.2602 - ct.2961)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</si>
  <si>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(ct.2602 -ct.2961)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</si>
  <si>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</si>
  <si>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(ct.2602 - ct.2961) (Societăţi de asigurare; Fonduri de pensii) (S.128; S.129) </t>
  </si>
  <si>
    <t>Total (la valoarea contabila neta(la valoarea de intrare mai putin ajustarile cumulate pentru pierderea de valoare)(rd.261+262+263)</t>
  </si>
  <si>
    <t>D.3</t>
  </si>
  <si>
    <t>Alte participaţii</t>
  </si>
  <si>
    <t>Participaţiile statului la alte societăţi care nu sunt organizate pe acţiuni (regii autonome,  , srl, comandită,  etc) (ct.2601+2602-2961)</t>
  </si>
  <si>
    <t>Participaţiile statului la capitalul unor organisme internaţionale, cu excepţia FMI (ct.2601+2602-2961)</t>
  </si>
  <si>
    <t>Participaţiile statului la companii straine (Krivoi Rog, etc) (ct.260-2961)</t>
  </si>
  <si>
    <t>Total (la valoarea de intrare mai puţin ajustările cumulate pentru pierderea de valoare) (rd.271+272+273)</t>
  </si>
  <si>
    <t>D.4.</t>
  </si>
  <si>
    <t>Acţiuni la organisme de plasament colectiv</t>
  </si>
  <si>
    <t xml:space="preserve">                                                                     X</t>
  </si>
  <si>
    <t>Participaţiile statului la organisme de plasament colectiv   (ct.2601+ 2602-2961)( Fonduri de piaţă monetară) (S.123)</t>
  </si>
  <si>
    <t>Total (la valoarea de intrare mai puţin ajustările cumulate pentru pierderea de valoare) (rd.281)</t>
  </si>
  <si>
    <t>E</t>
  </si>
  <si>
    <t>ALTE CONTURI DE PRIMIT</t>
  </si>
  <si>
    <t>E.1</t>
  </si>
  <si>
    <t xml:space="preserve">Credite comerciale şi avansuri acordate </t>
  </si>
  <si>
    <t xml:space="preserve">Creanţe comerciale necurente legate de livrări de bunuri şi servicii ale instituţiilor publice (ct.4112+4118+4612-4912-4962). Total (rd.293+294+295+299) din care: </t>
  </si>
  <si>
    <t xml:space="preserve">   - gospodăriile populaţiei (S.14)</t>
  </si>
  <si>
    <t xml:space="preserve">   - de la societăţi nefinanciare  (S.11)</t>
  </si>
  <si>
    <t xml:space="preserve">   -de la instituţiile publice, din care: (rd.296+297+298)</t>
  </si>
  <si>
    <t xml:space="preserve">Creanţe comerciale curente legate de livrări de bunuri şi servicii ale instituţiilor publice (ct.232+234+409+4111+4118+413+418+4611-4911-4961). Total (rd.301+302+303+307) din care: </t>
  </si>
  <si>
    <t xml:space="preserve">   -de la gospodariile populatiei (S 14)</t>
  </si>
  <si>
    <t xml:space="preserve">        -de la societăţi nefinanciare  (S.11)</t>
  </si>
  <si>
    <t xml:space="preserve">   -de la instituţiile publice, din care: (rd.304+305+306)</t>
  </si>
  <si>
    <t xml:space="preserve">              -din care: creantele unitatilor sanitare cu paturi fata de Casele de Sanatate)</t>
  </si>
  <si>
    <t xml:space="preserve">   -de la nerezidenţi  (S21,S22)</t>
  </si>
  <si>
    <t>Creanţe din operaţiuni de clearing, barter şi cooperare economică (ct.461/5128)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</si>
  <si>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</si>
  <si>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</si>
  <si>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</si>
  <si>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(ct.463-497). Total (rd.317+318+319+323) din care:</t>
  </si>
  <si>
    <t xml:space="preserve">   -de la instituţiile publice, din care: (rd.320+321+322)</t>
  </si>
  <si>
    <t>Creanţele autorităţilor de privatizare (ct.461).   Total  (rd.325+326+327) din care:</t>
  </si>
  <si>
    <t xml:space="preserve">  - de la societăţi nefinanciare  (S.11)</t>
  </si>
  <si>
    <t>Creanţe ale fondului de risc (ct.461)</t>
  </si>
  <si>
    <t>Creanţe ale bugetului trezoreriei statului (ct.466.9)</t>
  </si>
  <si>
    <t>Alte creanţe ale instituţiilor autonome şi instituţiilor  finanţate din venituri proprii din subordinea, coordonarea, autoritatea  ministerelor) (ct.461)  (ex.Comisia de Asigurări,Comisia de Supravegere al Sistemului de   Pensii Private   etc..)</t>
  </si>
  <si>
    <t>Total (rd.316+324+328+329+328.1)</t>
  </si>
  <si>
    <t xml:space="preserve">Creanţe din operaţiuni cu fonduri externe nerambursabile de la  Comisia  Europeană/alţi donatori </t>
  </si>
  <si>
    <t xml:space="preserve">             X</t>
  </si>
  <si>
    <t>Sume de primit de la Comisia Europeană – PHARE, SAPARD, ISPA (ct.4501)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</si>
  <si>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</si>
  <si>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 4503).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</si>
  <si>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(ct.4505.1)</t>
  </si>
  <si>
    <t>Sume de primit de la Comisia Europeană/alţi donatori reprezentând venituri ale bugetului general consolidat – bugetul asigurărilor sociale de stat - FONDURI EXTERNE NERAMBURSABILE POSTADERARE (ct.4505,2)</t>
  </si>
  <si>
    <t>Sume de primit de la Comisia Europeană/alţi donatori reprezentând venituri ale bugetului general consolidat – bugetele fondurilor speciale - FONDURI EXTERNE NERAMBURSABILE POSTADERARE (ct.4505.3)</t>
  </si>
  <si>
    <t>Sume de primit de la Comisia Europeană/alţi donatori reprezentând venituri ale bugetului general consolidat – buget local - FONDURI EXTERNE NERAMBURSABILE POSTADERARE  (ct.4505.4)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</si>
  <si>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(ct.4505.5)</t>
  </si>
  <si>
    <t>Sume de primit de la Comisia Europeana/alţi donatori datorate altor beneficiari -ONG-uri, societăţi comerciale,etc. - FONDURI EXTERNE NERAMBURSABILE POSTADERARE (ct.4507)</t>
  </si>
  <si>
    <t xml:space="preserve"> Sume avansate/ de justificat  Autorităţilor de Management/ Agenţiilor de Plăţi -  FONDURI EXTERNE NERAMBURSABILE POSTADERARE ŞI FONDURI DE LA BUGET ( ct.4572) </t>
  </si>
  <si>
    <t>Avansuri acordate beneficiarilor  din fonduri externe nerambursabile postaderare şi fonduri de la buget  de Autorităţile de Certificare/Autorităţile de Management (ct.4545).                    Total, din care :(rd.341.1+341.2+341.3+341.4)</t>
  </si>
  <si>
    <t>Avansuri acordate beneficiarilor din fonduri externe nerambursabile postaderare şi fonduri de la buget – instituţii publice finanţate din bugetul local (ct.4545.1)</t>
  </si>
  <si>
    <t>Avansuri acordate beneficiarilor din fonduri externe nerambursabile postaderare şi fonduri de la buget – instituţii publice finanţate din venituri proprii/venituri proprii şi subvenţii (ct.4545.2)</t>
  </si>
  <si>
    <t>Avansuri acordate beneficiarilor din fonduri externe nerambursabile postaderare şi fonduri de la buget – ONG-uri, societăţi comerciale, etc. (ct.4545.3)</t>
  </si>
  <si>
    <t>Avansuri acordate beneficiarilor din fonduri externe nerambursabile postaderare şi fonduri de la buget – instituţii publice finanţate integral din buget (ct.4545.4)</t>
  </si>
  <si>
    <t>Avansuri acordate beneficiarilor din fonduri externe nerambursabile postaderare pentru agricultură şi fonduri de la buget de Agenţiile de Plăţi/ Ministerul Agriculturii  (ct.4545)                                            Total din care (rd.342.1+342.2+342.3+342.4):</t>
  </si>
  <si>
    <t>Avansuri acordate beneficiarilor din fonduri externe nerambursabile postaderare şi fonduri de la buget - instituţii publice finanţate din bugetul local   (ct.4545.1)</t>
  </si>
  <si>
    <t>Avansuri acordate  beneficiarilor din fonduri externe nerambursabile postaderare şi fonduri de la buget  - instituţii publice finanţate din venituri proprii/ venituri proprii şi subvenţii (ct.4545.2)</t>
  </si>
  <si>
    <t>Avansuri acordate  beneficiarilor din fonduri externe nerambursabile postaderare şi fonduri de la buget -  ONG-uri, societăţi comerciale, etc.  (ct.4545.3)</t>
  </si>
  <si>
    <t>Avansuri acordate  beneficiarilor   din fonduri externe nerambursabile postaderare şi fonduri de la buget -                instituţii publice finanţate integral din buget (ct.4545.4)</t>
  </si>
  <si>
    <t>Sume de primit de la Autorităţile de Certificare/ Autorităţile de Management/ Agenţiile de Plăţi - FONDURI EXTERNE NERAMBURSABILE POSTADERARE        ( ct. 4583.1)</t>
  </si>
  <si>
    <t>Sume de primit de la Autoritatile de Certificare/Autoritatile de Management - fonduri de la buget ( ct.4583.2)</t>
  </si>
  <si>
    <t>Sume solicitate la rambursare aferente  fondurilor externe nerambursabile postaderare in curs de virare  la buget ( ct.8077)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</si>
  <si>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</si>
  <si>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</si>
  <si>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</si>
  <si>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(ct.4281+462). Total (rd.354+355+356), din care:      
           </t>
  </si>
  <si>
    <t xml:space="preserve"> - salariaţilor (gospodăriile populaţiei) (S.143)</t>
  </si>
  <si>
    <t xml:space="preserve"> - societăţilor nefinanciare  (S.11) </t>
  </si>
  <si>
    <t xml:space="preserve">   - instituţiilor publice, din care: (rd.357+358+359)</t>
  </si>
  <si>
    <t>Disponibilităţi ale Comisiei Europene la Trezoreria Statului (ct.5127)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</si>
  <si>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</si>
  <si>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</si>
  <si>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</si>
  <si>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</si>
  <si>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 xml:space="preserve"> Împrumuturi pe bază de titluri pe termen scurt altele decât acţiuni şi produse financiare derivate emise de către administraţia centrală, (ct.5191+1611).Total (rd.373+374+375+376)  din care achizitionate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</si>
  <si>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</si>
  <si>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</si>
  <si>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</si>
  <si>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375.1</t>
  </si>
  <si>
    <t>Total (la valoare nominală) (rd.372)</t>
  </si>
  <si>
    <t>Dobânzi de plătit pentru împrumuturi pe bază de titluri pe termen scurt, altele decât acţiuni şi produse financiare derivate (ct 1681+5186)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</si>
  <si>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</si>
  <si>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</si>
  <si>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</si>
  <si>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</si>
  <si>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 xml:space="preserve"> Împrumuturi pe bază de titluri pe termen lung altele decât acţiuni şi produse financiare derivate emise de către administraţia centrală,  (ct.1612). Total (rd. 387+388+389+390), din care achizitionate de:</t>
  </si>
  <si>
    <t xml:space="preserve">      -   Banca centrală    (S.121)</t>
  </si>
  <si>
    <t xml:space="preserve">      -  Societăţi care acceptă depozite, exclusiv banca centrală    (S.122)</t>
  </si>
  <si>
    <t>389.1</t>
  </si>
  <si>
    <t>Total (la valoare nominală)( rd.386)</t>
  </si>
  <si>
    <t>Dobânzi de plătit pentru împrumuturi pe bază de titluri pe termen lung, altele decât acţiuni şi produse financiare derivate (ct.1681)</t>
  </si>
  <si>
    <t>Total (în baze accrual) (cash+dobânzi)(rd.391)</t>
  </si>
  <si>
    <t>CREDITE PRIMITE, din care:</t>
  </si>
  <si>
    <t>C.1</t>
  </si>
  <si>
    <t>Credite pe termen scurt primite</t>
  </si>
  <si>
    <t>Credite pe termen scurt primite (contractate, garantate, asimilate, etc.)  de instituţiile publice  din administraţia centrală (ct.1641+1651+1671+5191 +5192).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</si>
  <si>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</si>
  <si>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(ct.5198+1662+1671)</t>
  </si>
  <si>
    <t>Credite pe termen scurt primite din venituri din privatizare de către instituţiile publice din administraţia centrală (ct.5191+ 5192+1621+1671) (S1311)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</si>
  <si>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</si>
  <si>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</si>
  <si>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>Dobânzi de plătit aferente creditelor pe termen scurt contractate  de instituţiile publice din administraţia centrală  (ct.1684+1685+1687+5186). Total (rd.411+412+413) din care acordate de:</t>
  </si>
  <si>
    <t xml:space="preserve">     -Societăţi care acceptă depozite, exclusiv banca centrală     (S.122)</t>
  </si>
  <si>
    <t>Dobânzi de plătit aferente creditelor pe termen scurt primite din contul curent general al trezoreriei statului (ct.1687+5186)</t>
  </si>
  <si>
    <t>Dobânzi de plătit aferente creditelor pe termen scurt primite din venituri din privatizare (ct.5186+1687) S (1311)</t>
  </si>
  <si>
    <t>Total (dobanzi  de plătit )(rd.410+414+415)</t>
  </si>
  <si>
    <t>Total (în baze accrual) (cash+dobânzi) (rd.409+416)</t>
  </si>
  <si>
    <t>Depozite atrase la trezorerie (ct.5193)</t>
  </si>
  <si>
    <t>Dobânzi de plătit aferente depozitelor atrase la trezorerie (ct.5186)</t>
  </si>
  <si>
    <t>Total (in baze accrual) (cash+dobânzi)(rd.418+419)</t>
  </si>
  <si>
    <t>Credite pe termen scurt primite rezultate  din reclasificarea creditelor comerciale în împrumuturi (Maastricht debt) conform deciziei Eurostat</t>
  </si>
  <si>
    <t xml:space="preserve">Credite pe termen scurt provenind din reclasificarea creditelor comerciale în împrumuturi (Maastricht debt), conform deciziei Eurostat, (1671+5191) .Total (rd.423+424+425+426)  din care acordate de: </t>
  </si>
  <si>
    <t xml:space="preserve">     -  Societăţi care acceptă depozite, exclusiv banca centrală  (S.122)  (În cazul refinanţării fără regres a unei creanţe asupra guvernului) </t>
  </si>
  <si>
    <t xml:space="preserve">      -Alti rezidenţi (Alţi intermediari financiari, exclusiv societăţile de asigurare şi fondurile de pensii)  (S.125) (În cazul refinanţării fără regres a unei creanţe asupra Guvernului)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</si>
  <si>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</si>
  <si>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(ct.1687+5186). Total (rd.428+429+429.1+429.2) din care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</si>
  <si>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</si>
  <si>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-Societăţi nefinanciare  (S. 11)                                                              (În cazul restructurării creditelor comerciale)</t>
  </si>
  <si>
    <t>C.2</t>
  </si>
  <si>
    <t>Credite pe termen lung primite</t>
  </si>
  <si>
    <t>Credite pe termen lung primite  (contractate, garantate, asimilate, etc.)   de instituţiile publice (ct.1642+1652+1672).Total (rd.432+433+434), din care acordate de :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</si>
  <si>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</si>
  <si>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(ct1662+1672)(S1311)</t>
  </si>
  <si>
    <t>Credite  pe termen lung primite din venituri din privatizare de către instituţii publice din administraţia centrală  (ct.1672(S1311)</t>
  </si>
  <si>
    <t>Total (în baze cash)(rd.431+435+436)</t>
  </si>
  <si>
    <t>Dobânzi de plătit aferente creditelor pe termen lung  primite (contractate garantate, asimilate, etc.)   de instituţiile publice din administraţia centrală  (ct.1684+1685+1687).Total  (rd.439+440+441)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</si>
  <si>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</si>
  <si>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</si>
  <si>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(ct.1687)(S1311)</t>
  </si>
  <si>
    <t>Total dobânzi de plătit (rd.438+442+443)</t>
  </si>
  <si>
    <t xml:space="preserve">Credite pe termen lung provenind  din reclasificarea creditelor comerciale în împrumuturi (Maastricht debt), conform deciziei Eurostat, (1672). Total (rd.448+449+450+451)  din care acordate de: 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</si>
  <si>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</si>
  <si>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</si>
  <si>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(ct.1687).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</si>
  <si>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</si>
  <si>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</si>
  <si>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-Societăţi nefinanciare  (S.11)                                                                             (În cazul restructurării creditelor comerciale)</t>
  </si>
  <si>
    <t>ALTE CONTURI DE PLATIT</t>
  </si>
  <si>
    <t>Credite comerciale şi avansuri primite</t>
  </si>
  <si>
    <t xml:space="preserve">        -Societăţi nefinanciare (S.11)</t>
  </si>
  <si>
    <t xml:space="preserve">        -Instituţii publice, din care (rd.460+461+462): </t>
  </si>
  <si>
    <t xml:space="preserve"> - Societăţi nefinanciare  (S.11)</t>
  </si>
  <si>
    <t xml:space="preserve">        -Instituţii publice, din care (rd.467.1+467.2+467.3): </t>
  </si>
  <si>
    <t>Datorii din operaţiuni de clearing, barter şi cooperare economică (ct.462/5128)</t>
  </si>
  <si>
    <t>Alte datorii de plătit exclusiv creditele comerciale şi avansuri</t>
  </si>
  <si>
    <t xml:space="preserve">                                    X</t>
  </si>
  <si>
    <t>Salariile angajatilor                                                (ct. 421+ 423+426 +4271+ 4273 +4281)</t>
  </si>
  <si>
    <t xml:space="preserve"> Alte drepturi cuvenite altor  categorii de persoane (ct. 4222+ 4272+426+ 4273 +429+438)</t>
  </si>
  <si>
    <t>Datorii către fondul de risc (ct.462)</t>
  </si>
  <si>
    <t>Alte obligaţii de plată cf. hotărârilor definitive ale organismelor internaţionale ( amenzi, CE, CEDO, etc.) Total (rd 475.1+475.2)(ct.462)  din care</t>
  </si>
  <si>
    <t xml:space="preserve"> -Instituţii şi organisme ale Uniunii Europene (S.212)</t>
  </si>
  <si>
    <t xml:space="preserve">         - Gospodariile populatiei (S 14)</t>
  </si>
  <si>
    <t>Total (rd.471+472+473+474+475)</t>
  </si>
  <si>
    <t xml:space="preserve"> Datorii din operaţiuni cu fonduri externe nerambursabile   de la Comisia Europeană / alţi donatori</t>
  </si>
  <si>
    <t>Sume de restituit bugetului de stat din sume primite de la Comisia Europeană/alţi donatori în contul plăţilor efectuate - FONDURI EXTERNE NERAMBURSABILE POSTADERARE         ( ct. 4555.1)</t>
  </si>
  <si>
    <t>Sume de restituit bugetului asigurărilor sociale de stat din sume primite de la Comisia Europeană/ alţi donatori în contul plăţilor efectuate  - FONDURI EXTERNE NERAMBURSABILE   POSTADERARE (ct.4555.2)</t>
  </si>
  <si>
    <t>Sume de restituit bugetelor fondurilor speciale din sume primite de la Comisia Europeană/alţi donatori în contul plăţilor efectuate - FONDURI EXTERNE NERAMBURSABILE POSTADERARE (ct.4555.3)</t>
  </si>
  <si>
    <t>Sume datorate beneficiarilor - instituţii finanţate din bugetul local- FONDURI EXTERNE NERAMBURSABILE POSTADERARE ŞI FONDURI DE LA BUGET( ct. 4546.1)</t>
  </si>
  <si>
    <t>Sume datorate beneficiarilor - instituţii finanţate din venituri proprii/venituri proprii şi subvenţii - FONDURI EXTERNE NERAMBURSABILE POSTADERARE ŞI FONDURI DE LA BUGET   (ct. 4546.2)</t>
  </si>
  <si>
    <t>Sume datorate beneficiarilor  - instituţii finanţate din buget de stat, asigurări sociale de stat şi fonduri speciale - FONDURI EXTERNE NERAMBURSABILE POSTADERARE ŞI FONDURI  DE LA BUGET (ct. 4546.3)</t>
  </si>
  <si>
    <t>Sume datorate beneficiarilor -ONG-uri, societăţi comerciale, etc. - FONDURI EXTERNE NERAMBURSABILE POSTADERARE ŞI FONDURI DE LA BUGET                       (ct.4544)</t>
  </si>
  <si>
    <t>Sume datorate Comisiei  Europene /alti donatori(ct.4502+4504+4506+459+462) din care:</t>
  </si>
  <si>
    <t>Sume avansate de Comisia Europeană/alţi donatori - FONDURI EXTERNE NERAMBURSABILE POSTADERARE (ct.4506)</t>
  </si>
  <si>
    <t>Avansuri primite de la Autorităţile de Certificare/ Autorităţile de Management/ Agenţiile de Plăţi - FONDURI EXTERNE NERAMBURSABILE POSTADERARE ŞI FONDURI DE LA BUGET (ct.4585)</t>
  </si>
  <si>
    <t>Total (rd.478+479+480+481+482+482.1+483+484+485+486)</t>
  </si>
  <si>
    <t xml:space="preserve">Alte datorii </t>
  </si>
  <si>
    <t>Provizioane necurente ct 151, din care:</t>
  </si>
  <si>
    <t>Provizioane necurente, constituite conform O.M.F.P. 416/2013 reprezentând arierate în litigiu.</t>
  </si>
  <si>
    <t xml:space="preserve">Provizioane necurente, constituite conform OUG 71/2009 şi OG 17/2012 reprezentând drepturi salariale câştigate în instanţă.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</si>
  <si>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ct.151)</t>
  </si>
  <si>
    <t>489.22</t>
  </si>
  <si>
    <t>Provizioane curente ct 151, din care:</t>
  </si>
  <si>
    <t>Provizioane curente, constituite conform O.M.F.P. 416/2013 reprezentând arierate în litigiu.</t>
  </si>
  <si>
    <t xml:space="preserve">Provizioane curente, constituite conform OUG 71/2009 şi OG 17/2012 reprezentând drepturi salariale câştigate în instanţă. </t>
  </si>
  <si>
    <t>Provizioane curente reprezentând titluri de plată emise în baza Legii 247/2005, decizii emise în temeiul Legilor 9/1998 şi 290/2003, precum şi titluri de despăgubire emise de Comisia Naţională pentru compensarea imobilelor ( din soldul ct.1510</t>
  </si>
  <si>
    <t>E.3</t>
  </si>
  <si>
    <t>Plăţi restante   ale instituţiilor publice din administraţia centrală -(reprezentând datorii neachitate la termen)  din operaţiuni comerciale    Total (rd.492+493+497+498)din care, către:</t>
  </si>
  <si>
    <t>BLOCAT</t>
  </si>
  <si>
    <t xml:space="preserve">        -Societăţi nefinanciare    (S.11)</t>
  </si>
  <si>
    <t xml:space="preserve">        -Instituţii publice, din care (rd.494+495+496):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</si>
  <si>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</si>
  <si>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</si>
  <si>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</si>
  <si>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</si>
  <si>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 xml:space="preserve">     -  Societăţi care acceptă depozite, exclusiv banca centrală  (S.122)  </t>
  </si>
  <si>
    <t>Plăţi restante  ale instituţiilor publice din administraţia centrală  (reprezentând datorii neachitate la termen ) din dobânzi restante,  Total (rd.507+508+509)  din care către:</t>
  </si>
  <si>
    <t xml:space="preserve">          - Societăţi care acceptă depozite, exclusiv banca centrală  (S.122)</t>
  </si>
  <si>
    <t>Creditori bugetari (ct.467)</t>
  </si>
  <si>
    <t>Total (rd.491+499+500+501+502+506+510)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</si>
  <si>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</si>
  <si>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</si>
  <si>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</si>
  <si>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</si>
  <si>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</si>
  <si>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</si>
  <si>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S.122</t>
  </si>
  <si>
    <t xml:space="preserve">   Auxiliari financiari</t>
  </si>
  <si>
    <t>Administraţii publice</t>
  </si>
  <si>
    <t>S.13</t>
  </si>
  <si>
    <t>S.1311</t>
  </si>
  <si>
    <t>S.1313</t>
  </si>
  <si>
    <t>S.1314</t>
  </si>
  <si>
    <t>Restul lumii</t>
  </si>
  <si>
    <t>S.2</t>
  </si>
  <si>
    <t xml:space="preserve">  S.21</t>
  </si>
  <si>
    <t>S.211</t>
  </si>
  <si>
    <t>S.212</t>
  </si>
  <si>
    <t xml:space="preserve">                                                  </t>
  </si>
  <si>
    <t>Anexa 6</t>
  </si>
  <si>
    <t>DENUMIRE INDICATORI</t>
  </si>
  <si>
    <t>COD</t>
  </si>
  <si>
    <t>CREDITE DESCHISE</t>
  </si>
  <si>
    <t>ANGAJAMENTE
BUGETARE</t>
  </si>
  <si>
    <t>ANGAJAMENTE
LEGALE</t>
  </si>
  <si>
    <t>PLATI EFECTUATE</t>
  </si>
  <si>
    <t>ANGAJAMENTE
LEGALE DE PLATIT</t>
  </si>
  <si>
    <t>CHELTUIELI
EFECTIVE</t>
  </si>
  <si>
    <t>CHELTUIELI BUGET DE STAT, din care: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</si>
  <si>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</si>
  <si>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</si>
  <si>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</si>
  <si>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</si>
  <si>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</si>
  <si>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</si>
  <si>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</si>
  <si>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</si>
  <si>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</si>
  <si>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</si>
  <si>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</si>
  <si>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>CHELTUIELI CURENTE</t>
  </si>
  <si>
    <t xml:space="preserve">BUNURI SI SERVICII, din care 
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</si>
  <si>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</si>
  <si>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</si>
  <si>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</si>
  <si>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</si>
  <si>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</si>
  <si>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</si>
  <si>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</si>
  <si>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</si>
  <si>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</si>
  <si>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Manopera</t>
  </si>
  <si>
    <t>Taxe ajutor veterani</t>
  </si>
  <si>
    <t>ASISTENTA SOCIALA</t>
  </si>
  <si>
    <t>ASIGURARI SOCIALE,
din care</t>
  </si>
  <si>
    <t>57.01</t>
  </si>
  <si>
    <t>Pensii si ajutoare sociale , din care: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</si>
  <si>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</si>
  <si>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</si>
  <si>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</si>
  <si>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</si>
  <si>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</si>
  <si>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</si>
  <si>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</si>
  <si>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</si>
  <si>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</si>
  <si>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</si>
  <si>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</si>
  <si>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57.02</t>
  </si>
  <si>
    <t>Ajutor anual pentru veteranii de razboi</t>
  </si>
  <si>
    <t>Pensii si ajutoare pentru batranete</t>
  </si>
  <si>
    <t>68.01.03</t>
  </si>
  <si>
    <t>BILANT SC 121 Rd.87 col.2</t>
  </si>
  <si>
    <t>Cont rez.patrim. -rd.31 col.2</t>
  </si>
  <si>
    <t>DIF.</t>
  </si>
  <si>
    <t>BILANT Sd 121 rd.88 col.2</t>
  </si>
  <si>
    <t>Cont rez.patrim.- rd.32 col.2</t>
  </si>
  <si>
    <t>DIF</t>
  </si>
  <si>
    <t>Bilant-rd.35 col 1</t>
  </si>
  <si>
    <t>Sit.flux.rd14.col.1- cod 04</t>
  </si>
  <si>
    <t>Bilant-rd.35 col 2</t>
  </si>
  <si>
    <t>Sit.flux.rd17.col.1- cod 04</t>
  </si>
  <si>
    <t>Bilant-rd.8 col 1</t>
  </si>
  <si>
    <t>Anexa 40 a. rd.256 col.1</t>
  </si>
  <si>
    <t>Anexa 40 a. rd.264 col.1</t>
  </si>
  <si>
    <t>Anexa 40 a. rd.274col.1</t>
  </si>
  <si>
    <t>Anexa 40 a. rd.282 col.1</t>
  </si>
  <si>
    <t>Bilant-rd.8 col 2</t>
  </si>
  <si>
    <t>Anexa 40 a. rd.256 col.2</t>
  </si>
  <si>
    <t>Anexa 40 a. rd.264 col.2</t>
  </si>
  <si>
    <t>Anexa 40 a. rd.274col.2</t>
  </si>
  <si>
    <t>Anexa 40 a. rd.282 col.2</t>
  </si>
  <si>
    <t>Bilant-rd.10 col 1</t>
  </si>
  <si>
    <t>Anexa 40 a. rd.292 col.1</t>
  </si>
  <si>
    <t>Bilant-rd.10 col 2</t>
  </si>
  <si>
    <t>Anexa 40 a. rd.292 col.2</t>
  </si>
  <si>
    <t>Bilant-rd.22 col 1</t>
  </si>
  <si>
    <t>Anexa 40 a. rd.300 col.1</t>
  </si>
  <si>
    <t>Bilant-rd.22 col 2</t>
  </si>
  <si>
    <t>Anexa 40 a. rd.300 col.2</t>
  </si>
  <si>
    <t>Bilant-rd.24 col 1</t>
  </si>
  <si>
    <t>Anexa 40 a. rd.316 col.1</t>
  </si>
  <si>
    <t>Bilant-rd.24 col 2</t>
  </si>
  <si>
    <t>Anexa 40 a. rd.316 col.2</t>
  </si>
  <si>
    <t>Bilant-rd.26 col 1</t>
  </si>
  <si>
    <t>Anexa 40 a (rd.336+337+338+339) col.1</t>
  </si>
  <si>
    <t>Bilant-rd.26 col 2</t>
  </si>
  <si>
    <t>Anexa 40 a (rd.336+337+338+339) col.2</t>
  </si>
  <si>
    <t>Bilant-rd.33 col 1</t>
  </si>
  <si>
    <t>Anexa 40 a. rd.8 col.1</t>
  </si>
  <si>
    <t>Anexa 40 a. rd.11 col.1</t>
  </si>
  <si>
    <t>Bilant-rd.33 col 2</t>
  </si>
  <si>
    <t>Anexa 40 a. rd.8col.2</t>
  </si>
  <si>
    <t>Anexa 40 a. rd.11 col.2</t>
  </si>
  <si>
    <t>Bilant-rd.33.1 col 1</t>
  </si>
  <si>
    <t>Anexa 40 a. rd.9 col.1</t>
  </si>
  <si>
    <t>Anexa 40 a. rd.12 col.1</t>
  </si>
  <si>
    <t>Anexa 40 a. rd.14 col.1</t>
  </si>
  <si>
    <t>Anexa 40 a. rd.15 col.1</t>
  </si>
  <si>
    <t>Bilant-rd.33.1 col 2</t>
  </si>
  <si>
    <t>Anexa 40 a. rd.9 col.2</t>
  </si>
  <si>
    <t>Anexa 40 a. rd.12 col.2</t>
  </si>
  <si>
    <t>Anexa 40 a. rd.14 col.2</t>
  </si>
  <si>
    <t>Anexa 40 a. rd.15 col.2</t>
  </si>
  <si>
    <t>Anexa 40 a. rd.61 col.1</t>
  </si>
  <si>
    <t>Anexa 40 a. rd.62 col.1</t>
  </si>
  <si>
    <t>Anexa 40 a. rd.86 col.1</t>
  </si>
  <si>
    <t>Anexa 40 a. rd.61 col.2</t>
  </si>
  <si>
    <t>Anexa 40 a. rd.62 col.2</t>
  </si>
  <si>
    <t>Anexa 40 a. rd.86 col.2</t>
  </si>
  <si>
    <t>Bilant-rd.35.1col 1</t>
  </si>
  <si>
    <t>Anexa 40a.rd.35 col.1</t>
  </si>
  <si>
    <t>Anexa 40a. rd.40 col.1</t>
  </si>
  <si>
    <t>Anexa 40a. rd.56 col.1</t>
  </si>
  <si>
    <t>Anexa 40a. rd.59 col.1</t>
  </si>
  <si>
    <t>Anexa 40a. rd.83 col.1</t>
  </si>
  <si>
    <t>Bilant-rd.35.1col 2</t>
  </si>
  <si>
    <t>Anexa 40a. rd.40 col.2</t>
  </si>
  <si>
    <t>Anexa 40a. rd.56 col.2</t>
  </si>
  <si>
    <t>Anexa 40a. rd.59 col.2</t>
  </si>
  <si>
    <t>Anexa 40a. rd.83 col.2</t>
  </si>
  <si>
    <t>Bilant-rd.53 col 1</t>
  </si>
  <si>
    <t>Anexa 40a. rd.457 col.1</t>
  </si>
  <si>
    <t>Bilant-rd.53 col 2</t>
  </si>
  <si>
    <t>Anexa 40a .rd.457 col.2</t>
  </si>
  <si>
    <t>Bilant-rd.61 col 1</t>
  </si>
  <si>
    <t>Anexa 40a. rd.465 col.1</t>
  </si>
  <si>
    <t>Bilant-rd.61 col 2</t>
  </si>
  <si>
    <t>Anexa 40 a. rd.465 col.2</t>
  </si>
  <si>
    <t>Bilant-rd.64 col 1</t>
  </si>
  <si>
    <t>Anexa 40a. rd.478 col.1</t>
  </si>
  <si>
    <t>Anexa 40a. rd.479 col.1</t>
  </si>
  <si>
    <t>Anexa 40a. rd.480 col.1</t>
  </si>
  <si>
    <t>Bilant-rd.64 col 2</t>
  </si>
  <si>
    <t>Anexa 40a. rd.478 col.2</t>
  </si>
  <si>
    <t>Anexa 40a. rd.479 col.2</t>
  </si>
  <si>
    <t>Anexa 40a. rd.480 col.2</t>
  </si>
  <si>
    <t>Bilant-rd.66 col 1</t>
  </si>
  <si>
    <t>Anexa 40 a rd.484 col.1</t>
  </si>
  <si>
    <t>Bilant-rd.66 col 2</t>
  </si>
  <si>
    <t>Anexa 40 a rd.484 col.2</t>
  </si>
  <si>
    <t>Bilant-rd.70 col 1</t>
  </si>
  <si>
    <t>Bilant-rd.71 col 1</t>
  </si>
  <si>
    <t>Anexa 40a. rd.(379+ 417) col.1</t>
  </si>
  <si>
    <t>Anexa 40a.rd.(422+ 427) col.1</t>
  </si>
  <si>
    <t>Bilant-rd.70 col 2</t>
  </si>
  <si>
    <t>Bilant-rd.71 col 2</t>
  </si>
  <si>
    <t>Anexa 40a.rd.(379+ 417) col.2</t>
  </si>
  <si>
    <t>Anexa 40a. rd.(422 +427) col.2</t>
  </si>
  <si>
    <t>Bilant-rd.72 col 1</t>
  </si>
  <si>
    <t>Anexa 40a. rd.472 col.1</t>
  </si>
  <si>
    <t>Bilant-rd.72 col 2</t>
  </si>
  <si>
    <t>Anexa 40a. rd.472 col.2</t>
  </si>
  <si>
    <t>Bilant-rd.73 col 1</t>
  </si>
  <si>
    <t>Anexa 40 a. rd.473 col.1</t>
  </si>
  <si>
    <t>Bilant-rd.73 col 2</t>
  </si>
  <si>
    <t>Anexa 40 a. rd.473 col.2</t>
  </si>
  <si>
    <t>Bilant-rd.54 col 2</t>
  </si>
  <si>
    <t>Bilant-rd.55 col 1</t>
  </si>
  <si>
    <t>Anexa 40 a rd.489 col.1</t>
  </si>
  <si>
    <t>Bilant-rd.55 col 2</t>
  </si>
  <si>
    <t>Anexa 40 a rd.489 col.2</t>
  </si>
  <si>
    <t>Bilant-rd.75 col 1</t>
  </si>
  <si>
    <t>Anexa 40 a rd.489,3 col.1</t>
  </si>
  <si>
    <t>Bilant-rd.75 col 2</t>
  </si>
  <si>
    <t>Anexa 40 a rd.489,3 col.2</t>
  </si>
  <si>
    <t>Anexa 3 (cod 03) .rd.14 col.2</t>
  </si>
  <si>
    <t>Anexa 40 a. rd.04 col.01</t>
  </si>
  <si>
    <t>Anexa 3 (cod 03) .rd.15 col.2</t>
  </si>
  <si>
    <t>Anexa 40 a. rd.04 col.02</t>
  </si>
  <si>
    <t>Anexa 40 a. rd.05 col.02</t>
  </si>
  <si>
    <t>Anexa 40 a. rd.11 col.02</t>
  </si>
  <si>
    <t>Anexa 4 (cod 04) .rd.14 col.1</t>
  </si>
  <si>
    <t>Anexa 40 a. rd.34 col.01</t>
  </si>
  <si>
    <t>Anexa 40 a. rd.39 col.01</t>
  </si>
  <si>
    <t>Anexa 40 a. rd.55 col.01</t>
  </si>
  <si>
    <t>Anexa 40 .rd.( 58+61+62) col.01</t>
  </si>
  <si>
    <t>Anexa 40 a. rd.82 col.01+rd.86 col.1</t>
  </si>
  <si>
    <t>Anexa 4 (cod 04) .rd.17 col.1</t>
  </si>
  <si>
    <t>Anexa 40 a. rd.34 col.02</t>
  </si>
  <si>
    <t>Anexa 40 a. rd.39 col.02</t>
  </si>
  <si>
    <t>Anexa 40 a. rd.55 col.02</t>
  </si>
  <si>
    <t>Anexa 40 a. rd.(58+61+62) col.02</t>
  </si>
  <si>
    <t>Anexa 40 a. rd.82 +rd 86 col.02</t>
  </si>
  <si>
    <t>Anexa 4 (cod 04) .rd.14 col.2</t>
  </si>
  <si>
    <t>Anexa 40 a. rd.54col.01</t>
  </si>
  <si>
    <t>Anexa 40a rd.54 col.2</t>
  </si>
  <si>
    <t>Anexa 4 (cod 04) .rd.17 col.2</t>
  </si>
  <si>
    <t>Anexa 3 (cod 03) .rd.15 col.3</t>
  </si>
  <si>
    <t>Anexa 2  .rd.13 col.2</t>
  </si>
  <si>
    <t>Anexa 2. rd.18 col.2</t>
  </si>
  <si>
    <t>Anexa 2. rd.26 col.2</t>
  </si>
  <si>
    <t>Anexa nr.29 -rd.4 col 1</t>
  </si>
  <si>
    <t>Anexa 40a. rd(.61+62+86) col.1</t>
  </si>
  <si>
    <t>Anexa nr.29 -rd.4 col 2</t>
  </si>
  <si>
    <t>Anexa 40a. Rd, (61+62+86) col.2</t>
  </si>
  <si>
    <t>Anexa nr.29 -rd.10 col 1</t>
  </si>
  <si>
    <t>Anexa 40a. rd.82 col.1</t>
  </si>
  <si>
    <t>Anexa nr.29 -rd.10 col 2</t>
  </si>
  <si>
    <t>Anexa 40a. rd.82 col.2</t>
  </si>
  <si>
    <t>Anexa nr.29 -rd.13 col 1</t>
  </si>
  <si>
    <t>Anexa 40 c.rd.60 col.1</t>
  </si>
  <si>
    <t>Anexa nr.29 -rd.13 col 2</t>
  </si>
  <si>
    <t>Anexa 40 c.rd.60 col.2</t>
  </si>
  <si>
    <t>Anexa nr.29 -rd.16 col 1</t>
  </si>
  <si>
    <t>Anexa 40 c.rd.27 col.1</t>
  </si>
  <si>
    <t>Anexa nr.29 -rd.16 col 2</t>
  </si>
  <si>
    <t>Anexa 40 c.rd.27 col.2</t>
  </si>
  <si>
    <t>Anexa 40a. rd.85 col.1</t>
  </si>
  <si>
    <t>Anexa 40a. rd.85 col.2</t>
  </si>
  <si>
    <t>Anexa 40a. rd.51 col.1</t>
  </si>
  <si>
    <t>Anexa 40 a. rd.51 col.2</t>
  </si>
  <si>
    <t>Cod 03. -rd.15 col.3</t>
  </si>
  <si>
    <t>Bilant-rd.84 col 1</t>
  </si>
  <si>
    <t>Anexa 34 a.rd.(01-16) col.1</t>
  </si>
  <si>
    <t>Bilant-rd.84 col 2</t>
  </si>
  <si>
    <t>Anexa 34 a.rd.(01-16) col.4</t>
  </si>
  <si>
    <t>Bilant-rd.85 col 1</t>
  </si>
  <si>
    <t>Anexa 34 a.rd.17 col.1</t>
  </si>
  <si>
    <t>Bilant-rd.85 col 2</t>
  </si>
  <si>
    <t>Bilant-rd.86 col 2</t>
  </si>
  <si>
    <t>Anexa 34 a.rd.18 col.4</t>
  </si>
  <si>
    <t>Bilant-rd.87 col 1</t>
  </si>
  <si>
    <t>Anexa 34 a.rd.19 col.1</t>
  </si>
  <si>
    <t>Bilant-rd.87 col 2</t>
  </si>
  <si>
    <t>Anexa 34 a.rd.19 col.4</t>
  </si>
  <si>
    <t>Bilant-rd.88 col 1</t>
  </si>
  <si>
    <t>Anexa 34 a.rd.20 col.1</t>
  </si>
  <si>
    <t>Bilant-rd.88 col 2</t>
  </si>
  <si>
    <t>Anexa 34 a.rd.20 col.4</t>
  </si>
  <si>
    <t>Bilant-rd.90 col 1</t>
  </si>
  <si>
    <t>Anexa 34 a.rd.21 col.1</t>
  </si>
  <si>
    <t>Bilant-rd.90 col 2</t>
  </si>
  <si>
    <t>Anexa 34 a.rd.21 col.4</t>
  </si>
  <si>
    <t>CONTUL DE EXECUTIE - Corelatii final</t>
  </si>
  <si>
    <t xml:space="preserve"> Angajament Bugetar - Angajament Legal</t>
  </si>
  <si>
    <t>Prestari servicii pentru transmiterea drepturilor,din care:</t>
  </si>
  <si>
    <t>(nume, prenume)</t>
  </si>
  <si>
    <t>Anexa nr.34</t>
  </si>
  <si>
    <t>cod 25</t>
  </si>
  <si>
    <t xml:space="preserve">Denumirea elementului de capital </t>
  </si>
  <si>
    <t>Cod          rand</t>
  </si>
  <si>
    <t>Cresteri</t>
  </si>
  <si>
    <t>Reduceri</t>
  </si>
  <si>
    <t>Fondul  activelor fixe necorporale                                                  Ct. 100</t>
  </si>
  <si>
    <t>Fondul bunurilor care alcatuiesc domeniul public al statului            Ct.101</t>
  </si>
  <si>
    <t>Fondul bunurilor care alcatuiesc domeniul privat al statului                  Ct. 102</t>
  </si>
  <si>
    <t>Fondul bunurilor care alcatuiesc domeniul public al unitatilor  administrativ teritoriale                                                                           Ct.103</t>
  </si>
  <si>
    <t>Fondul bunurilor care alcatuiesc domeniul privat al unitatilor  administrativ teritoriale                                                                    Ct.104</t>
  </si>
  <si>
    <t>Rezerve din reevaluare                                                              Ct.105</t>
  </si>
  <si>
    <t>Diferente din reevaluare si diferente de curs  aferente dobinzilor  incasate (SAPARD)   Ct.106</t>
  </si>
  <si>
    <t>Fondul de rulment     Ct.131</t>
  </si>
  <si>
    <t>Fondul de rezerva al bugetului asigurarilor sociale de stat                   Ct.132</t>
  </si>
  <si>
    <t>Fondul de rezerva constituit conform Legii nr.95/2006                        Ct.133</t>
  </si>
  <si>
    <t>Fondul de amortizare aferent activelor fixe detinute de serviciile publice de interes local       Ct.134</t>
  </si>
  <si>
    <t>Fondul de risc   Ct.135</t>
  </si>
  <si>
    <t>Fondul depozitelor speciale constituite pentru constructii de locuinte         Ct.136</t>
  </si>
  <si>
    <t>Taxe speciale  Ct.137</t>
  </si>
  <si>
    <t>Fondul de dezvoltare a spitalului    Ct.1391</t>
  </si>
  <si>
    <t>Alte fonduri (constituite in afara bugetului local)                                  Ct.1399</t>
  </si>
  <si>
    <t>Rezultatul reportat                                                                                              ( Ct.117- sold creditor )</t>
  </si>
  <si>
    <t>Rezultatul reportat                                                                                                         ( Ct.117- sold debitor )</t>
  </si>
  <si>
    <t>Rezultatul patrimonial al exercitiului                                         (Ct.121 - sold creditor )</t>
  </si>
  <si>
    <t>Rezultatul patrimonial al exercitiului                                       (Ct.121 - sold debitor )</t>
  </si>
  <si>
    <t>Total capitaluri proprii                                                                            (rd 01 la 17-rd.18+rd.19-rd.20 )</t>
  </si>
  <si>
    <t>Bilant rd.90 col.1</t>
  </si>
  <si>
    <t>Bilant rd.80 col.1</t>
  </si>
  <si>
    <t>Bilant rd.90 col.2</t>
  </si>
  <si>
    <t>Bilant rd.80 col.2</t>
  </si>
  <si>
    <t>Anexa 6 col.8 rd.9</t>
  </si>
  <si>
    <t>Anexa 6 col.10 rd 9</t>
  </si>
  <si>
    <t xml:space="preserve"> Cont de executie col.8 rd 9</t>
  </si>
  <si>
    <t>Decontări privind incheierea execuţiei bugetului de stat din anul curent                                                                                              (cont 489)</t>
  </si>
  <si>
    <t>Sume de primit de la Comisia Europeană/alţi donatori                  (ct.4501+4503+4505+4507)</t>
  </si>
  <si>
    <t>Dobanda de încasat , alte valori, avansuri de trezorerie(ct.5187+532+542)</t>
  </si>
  <si>
    <r>
      <t xml:space="preserve">Conturi la instituţii de credit,BNR, casa în valută, </t>
    </r>
    <r>
      <rPr>
        <sz val="10"/>
        <rFont val="Trebuchet MS"/>
        <family val="2"/>
      </rPr>
      <t>(ct.5112+5121+5124+5125+5131+5132+5141+ 5142+  5151+5152+5153+5161 +5162+5171+5172 +5314+5411+5412+ 550+ 5583+5592+5601 +5602) din care:</t>
    </r>
  </si>
  <si>
    <r>
      <t xml:space="preserve">Conturi la trezorerie, casa în lei </t>
    </r>
    <r>
      <rPr>
        <sz val="10"/>
        <rFont val="Trebuchet MS"/>
        <family val="2"/>
      </rPr>
      <t>(ct.510+5121+5125+5131+5141+5151+5153+5161+5171+5201 +5211+5212+5213+523+5251+5252+5253+526+527+528+5291 +5292 +5293+5294 +5299 +5311 +550 +551 +552 +555 +557 +5581+5582+5591+5601+5602+ 561+562 +5711 +5712 +5713+5714 +5741+5742+5743+5744-</t>
    </r>
    <r>
      <rPr>
        <sz val="10"/>
        <color indexed="10"/>
        <rFont val="Trebuchet MS"/>
        <family val="2"/>
      </rPr>
      <t>7701)</t>
    </r>
    <r>
      <rPr>
        <sz val="10"/>
        <rFont val="Trebuchet MS"/>
        <family val="2"/>
      </rPr>
      <t xml:space="preserve"> </t>
    </r>
  </si>
  <si>
    <t>60.1</t>
  </si>
  <si>
    <t xml:space="preserve">Datoriile  instituţiilor publice către bugete </t>
  </si>
  <si>
    <t>Pensii, indemnizatii de somaj, burse</t>
  </si>
  <si>
    <t>Fondul bunurilor care alcătuiesc proprietatea privată a instituţiei publice  Ct.102</t>
  </si>
  <si>
    <t>03.1</t>
  </si>
  <si>
    <t>Fondul bunurilor care alcătuiesc proprietatea privată a instituţiei publice din administraţia locală Ct.104</t>
  </si>
  <si>
    <t>05.1</t>
  </si>
  <si>
    <t>ALTE DREPTURI</t>
  </si>
  <si>
    <t>Burse</t>
  </si>
  <si>
    <t>59.01</t>
  </si>
  <si>
    <t>bilant rd 84 col 1</t>
  </si>
  <si>
    <t>anexa 34 total de la rd 1 col 1 la rd 15 col 1</t>
  </si>
  <si>
    <t>bilant rd 84 col 2</t>
  </si>
  <si>
    <t>anexa 34 total de la rd 1 col 1 la rd 15 col 4</t>
  </si>
  <si>
    <t>bilant rd 85 col 1</t>
  </si>
  <si>
    <t xml:space="preserve">anexa 34 rd 17 col 1 </t>
  </si>
  <si>
    <t>bilant rd 85 col 2</t>
  </si>
  <si>
    <t>bilant rd 86 col 1</t>
  </si>
  <si>
    <t xml:space="preserve">anexa 34 rd 18 col 1 </t>
  </si>
  <si>
    <t>bilant rd 88 col 2</t>
  </si>
  <si>
    <t>bilant rd 86 col 2</t>
  </si>
  <si>
    <t>bilant rd 87 col 1</t>
  </si>
  <si>
    <t>bilant rd 87 col 2</t>
  </si>
  <si>
    <t>bilant rd 88 col 1</t>
  </si>
  <si>
    <t xml:space="preserve">anexa 34 rd 20 col 1 </t>
  </si>
  <si>
    <t>bilant rd 90 col 1</t>
  </si>
  <si>
    <t xml:space="preserve">anexa 34 rd 21 col 1 </t>
  </si>
  <si>
    <t>bilant rd 90 col 2</t>
  </si>
  <si>
    <t>anexa 34 rd 17 col 4</t>
  </si>
  <si>
    <t>anexa 34 rd 18 col 4</t>
  </si>
  <si>
    <t>anexa 34 rd 19 col 4</t>
  </si>
  <si>
    <t>anexa 34 rd 20 col 4</t>
  </si>
  <si>
    <t>anexa 34 rd 21 col 4</t>
  </si>
  <si>
    <t>anexa 34 rd 19 col 1</t>
  </si>
  <si>
    <t>Anexa 3 (cod 03) .rd.15 col.1-rd 15 col 3</t>
  </si>
  <si>
    <t xml:space="preserve">  X</t>
  </si>
  <si>
    <t>14.1</t>
  </si>
  <si>
    <t>14.2</t>
  </si>
  <si>
    <t>14.3</t>
  </si>
  <si>
    <t>Sume transferate din disponibilul neutilizat la finele anului precedent</t>
  </si>
  <si>
    <t>-Sume utilizate din excedentul anului precedent/sume transferate din excedent la bugetul local/sume transferate din excedent pentru constituirea de depozite in trezorerie</t>
  </si>
  <si>
    <t>-Sume recuperate din excedentul anului precedent</t>
  </si>
  <si>
    <t>Nr. rd.</t>
  </si>
  <si>
    <t>VENITURI OPERATIONALE rd.2=rd.3+rd.29+rd.35 +rd. 46</t>
  </si>
  <si>
    <t>Venituri din activităţi economice rd.29=rd.30+rd.31+rd.32+rd.33+ rd.34</t>
  </si>
  <si>
    <t>Finantări, subvenţii, transferuri, alocaţii bugetare cu destinaţie specială rd.35=rd.36+rd.37+rd.38+rd.39+rd.40+rd.41+rd.42+rd.43+rd.44 +rd.45</t>
  </si>
  <si>
    <t>Alte venituri operaţionale rd.46=rd.47+rd.48+rd.49+rd.50+rd.51+rd.52+rd.53+rd.54+rd.55 +rd.56</t>
  </si>
  <si>
    <t>VENITURI FINANCIARE rd.57=rd.rd.58+rd.59+rd.60+rd.61+ rd.62+rd. 63+rd.64+rd.65+rd.66+ rd. 67</t>
  </si>
  <si>
    <t>VENITURI EXTRAORDINARE      rd.68 = rd.69</t>
  </si>
  <si>
    <t>CHELTUIELI  OPERAŢIONALE rd.71= rd. rd.72+rd.84+ rd.95+ rd. 125 + rd.136</t>
  </si>
  <si>
    <t>Cheltuieli de capital, amortizări şi provizioane rd.125=rd.126+rd.127+rd.128+ rd.129+ rd.130+rd. 131+ rd.132+  rd. 133 + d.134+ rd.135</t>
  </si>
  <si>
    <t>ct.6820101 Cheltuieli cu activele fixe corporale neamortizabile – active militare</t>
  </si>
  <si>
    <t>Alte cheltuieli operaţionale    rd.136=rd.137+rd.138+ rd.139</t>
  </si>
  <si>
    <t>CHELTUIELI FINANCIARE rd.140=rd.141 +rd.142+ rd.143+ rd. 144+ rd.145+rd. 146+ rd.147+ rd. 148 +rd.149+ rd.150+ rd.151</t>
  </si>
  <si>
    <t>CHELTUIELI EXTRAORDINARE rd.152=rd.153+rd.154</t>
  </si>
  <si>
    <t>Cont rez.patrim. rd.2 col.2</t>
  </si>
  <si>
    <t>Cont rez.patrim. rd.3 col.2</t>
  </si>
  <si>
    <t>Cont rez.patrim. rd.4 col.2</t>
  </si>
  <si>
    <t>Cont rez.patrim. rd.5 col.2</t>
  </si>
  <si>
    <t>Cont rez.patrim. rd.17 col.2</t>
  </si>
  <si>
    <t>Cont rez.patrim. rd.25 col.2</t>
  </si>
  <si>
    <t>Cont rez.patrim. rd.8 col.2</t>
  </si>
  <si>
    <t>Cont rez.patrim. rd.9 col.2</t>
  </si>
  <si>
    <t>Cont rez.patrim. rd.10 col.2</t>
  </si>
  <si>
    <t>Cont rez.patrim. rd.11 col.2</t>
  </si>
  <si>
    <t>Cont rez.patrim. rd.12 col.2</t>
  </si>
  <si>
    <t>Cont rez.patrim. rd.18 col.2</t>
  </si>
  <si>
    <t>Cont rez.patrim. rd.26 col.2</t>
  </si>
  <si>
    <t>7=5-6</t>
  </si>
  <si>
    <t>Anexa 57 rd 3</t>
  </si>
  <si>
    <t>Anexa 57 rd. 29</t>
  </si>
  <si>
    <t>Anexa 57 rd 35</t>
  </si>
  <si>
    <t>Anexa 57 rd. 46</t>
  </si>
  <si>
    <t>Anexa 57 rd. 57</t>
  </si>
  <si>
    <t>Anexa 57 rd. 68</t>
  </si>
  <si>
    <t>Anexa 57 rd. 72</t>
  </si>
  <si>
    <t>Anexa 57 rd. 84</t>
  </si>
  <si>
    <t>Anexa 57 rd. 95</t>
  </si>
  <si>
    <t>Anexa 57 rd. 125</t>
  </si>
  <si>
    <t>Anexa 57 rd. 136</t>
  </si>
  <si>
    <t>Anexa 57 rd. 140</t>
  </si>
  <si>
    <t>Anexa 57 rd. 152</t>
  </si>
  <si>
    <t>ct.691 Cheltuieli extraordinare din operaţiuni cu active fixe</t>
  </si>
  <si>
    <t>ct.690 Cheltuieli cu pierderi din calamităţi</t>
  </si>
  <si>
    <t>ct.6868 Cheltuieli financiare privind amortizarea primelor de rambursare a obligaţiunilor</t>
  </si>
  <si>
    <t>ct.6864 Cheltuieli financiare privind ajustările pentru pierderea de valoare a activelor circulante</t>
  </si>
  <si>
    <t>ct.6863 Cheltuieli financiare privind ajustările pentru pierderea de valoare a activelor financiare</t>
  </si>
  <si>
    <t>ct.668 Dobânzi de transferat Comisiei  Europene/altor donatori sau de alocat programului – PHARE, SAPARD, ISPA, FONDURI EXTERNE NERAMBURSABILE POSTADERARE</t>
  </si>
  <si>
    <t>ct.667 Sume de transferat bugetului de stat reprezentând câştiguri din schimb valutar – PHARE, SAPARD, ISPA</t>
  </si>
  <si>
    <t>ct.666 Cheltuieli privind dobânzile</t>
  </si>
  <si>
    <t>ct.6652 Cheltuieli din diferenţe de curs valutar – diferenţe de curs din reevaluarea disponibilităţilor</t>
  </si>
  <si>
    <t>ct.6651 Cheltuieli din diferenţe de curs valutar–diferenţe de curs din reevaluarea creanţelor şi datoriilor</t>
  </si>
  <si>
    <t>ct.664 Cheltuieli din investiţii financiare cedate</t>
  </si>
  <si>
    <t>ct.663 Pierderi din creanţe imobilizate</t>
  </si>
  <si>
    <t>ct.658 Alte cheltuieli operaţionale</t>
  </si>
  <si>
    <t>ct.654 Pierderi din creanţe şi debitori diverşi</t>
  </si>
  <si>
    <t>ct.635 Cheltuieli cu alte impozite, taxe şi vărsaminte asimilate</t>
  </si>
  <si>
    <t>ct.6892 Cheltuieli privind rezerva de mobilizare</t>
  </si>
  <si>
    <t>ct.6891 Cheltuieli privind rezerva de stat</t>
  </si>
  <si>
    <t>ct.6822 Cheltuieli cu activele fixe necorporale neamortizabile</t>
  </si>
  <si>
    <t>ct.68219 Cheltuieli cu activele fixe corporale neamortizabile -altele</t>
  </si>
  <si>
    <t>ct.68142 Cheltuieli operaţionale privind ajustările pentru deprecierea activelor circulante - creanţe</t>
  </si>
  <si>
    <t>ct.68141 Cheltuieli operaţionale privind ajustările pentru deprecierea activelor circulante - stocuri</t>
  </si>
  <si>
    <t>ct.6813 Cheltuieli operaţionale privind ajustările pentru deprecierea activelor fixe</t>
  </si>
  <si>
    <t>ct.6812 Cheltuieli operaţionale privind provizioanele</t>
  </si>
  <si>
    <t>ct.6811 Cheltuieli operaţionale privind amortizarea activelor fixe</t>
  </si>
  <si>
    <t>ct.6292 Alte cheltuieli autorizate prin dispoziţii legale – reparaţii capitale</t>
  </si>
  <si>
    <t>ct.6291 Alte cheltuieli autorizate prin dispoziţii legale – cheltuieli curente</t>
  </si>
  <si>
    <t>ct.628 Alte cheltuieli cu serviciile executate de terţi</t>
  </si>
  <si>
    <t>ct.627 Cheltuieli cu serviciile bancare şi asimilate</t>
  </si>
  <si>
    <t>ct.626 Cheltuieli poştale şi taxe de telecomunicaţii</t>
  </si>
  <si>
    <t>ct.6242 Cheltuieli cu transportul de personal</t>
  </si>
  <si>
    <t>ct.6241 Cheltuieli cu transportul de bunuri</t>
  </si>
  <si>
    <t>ct.623 Cheltuieli de protocol, reclamă şi publicitate</t>
  </si>
  <si>
    <t>ct.622 Cheltuieli privind comisioanele şi onorariile</t>
  </si>
  <si>
    <t>ct.614 Cheltuieli cu deplasări, detaşări, transferări</t>
  </si>
  <si>
    <t>ct.613 Cheltuieli cu primele de asigurare</t>
  </si>
  <si>
    <t>ct.612 Cheltuieli cu chiriile</t>
  </si>
  <si>
    <t>ct.611 Cheltuieli cu întreţinerea şi reparaţiile</t>
  </si>
  <si>
    <t>ct.610 Cheltuieli privind energia şi apa</t>
  </si>
  <si>
    <t>ct.609 Cheltuieli cu alte stocuri</t>
  </si>
  <si>
    <t>ct.608 Cheltuieli privind ambalajele</t>
  </si>
  <si>
    <t>ct.607 Cheltuieli privind mărfurile</t>
  </si>
  <si>
    <t>ct.606 Cheltuieli privind animalele şi păsările</t>
  </si>
  <si>
    <t>ct.603 Cheltuieli privind materialele de natura obiectelor de inventar</t>
  </si>
  <si>
    <t>ct.6029 Cheltuieli privind medicamentele şi materialele sanitare</t>
  </si>
  <si>
    <t>ct.6028 Cheltuieli privind alte materiale consumabile</t>
  </si>
  <si>
    <t>ct.6027 Cheltuieli privind hrana</t>
  </si>
  <si>
    <t>ct.6026 Cheltuieli privind furajele</t>
  </si>
  <si>
    <t>ct.6025 Cheltuieli privind seminţele şi materialele de plantat</t>
  </si>
  <si>
    <t>ct.6024 Cheltuieli privind piesele de schimb</t>
  </si>
  <si>
    <t>ct.6023 Cheltuieli privind materialele pentru ambalat</t>
  </si>
  <si>
    <t>ct.6022 Cheltuieli privind combustibilul</t>
  </si>
  <si>
    <t>ct.6021 Cheltuieli cu materialele auxiliare</t>
  </si>
  <si>
    <t>ct.601 Cheltuieli cu materiile prime</t>
  </si>
  <si>
    <t>ct.679 Alte cheltuieli</t>
  </si>
  <si>
    <t>ct.678 Transferuri pentru proiecte finanţate din fonduri externe nerambursabile postaderare şi fonduri de la bugetul de stat</t>
  </si>
  <si>
    <t>ct.677 Ajutoare sociale</t>
  </si>
  <si>
    <t>ct.676 Asigurări sociale</t>
  </si>
  <si>
    <t>ct.675 Contribuţia României la bugetul Uniunii Europene</t>
  </si>
  <si>
    <t>ct.674 Transferuri în străinătate</t>
  </si>
  <si>
    <t>ct.673 Transferuri interne</t>
  </si>
  <si>
    <t>ct.672 Transferuri de capital între unităţi ale administraţiei publice</t>
  </si>
  <si>
    <t>ct.671 Transferuri curente între unităţi ale administraţiei publice</t>
  </si>
  <si>
    <t>ct.670 Subvenţii</t>
  </si>
  <si>
    <t>Subventii şi transferuri                                                             rd.84 = rd.85+rd.86+ rd.87 +rd.88 + rd.89+rd.90+ rd.91+ rd.92+ rd.93+  rd.94</t>
  </si>
  <si>
    <t>ct.647 Cheltuieli din fondul destinat stimulării personalului</t>
  </si>
  <si>
    <t>ct.646 Cheltuieli cu indemnizaţiile de delegare, detaşare şi alte drepturi salariale</t>
  </si>
  <si>
    <t>ct.6458 Contribuţiile angajatorilor la fondul de garantare pentru plata creanţelor salariale</t>
  </si>
  <si>
    <t>ct.6456 Contribuţiile angajatorilor la fondul de garantare pentru plata creanţelor salariale</t>
  </si>
  <si>
    <t>ct.6455 Contribuţiile angajatorilor pentru concedii şi indemnizaţii</t>
  </si>
  <si>
    <t>ct.6454 Contribuţiile angajatorilor pentru accidente de muncă şi boli profesionale</t>
  </si>
  <si>
    <t>ct.6453 Contribuţiile angajatorilor pentru asigurări sociale de sănătate</t>
  </si>
  <si>
    <t>ct.6452 Contribuţiile angajatorilor pentru asigurări de şomaj</t>
  </si>
  <si>
    <t>ct.6451 Contribuţiile angajatorilor pentru asigurări sociale</t>
  </si>
  <si>
    <t>ct.642 Cheltuieli salariale în natură</t>
  </si>
  <si>
    <t>ct.641 Cheltuieli cu salariile personalului</t>
  </si>
  <si>
    <t>Salariile şi contribuţiile sociale aferente angajaţilor rd. 72 = rd. rd.73+rd.74+ rd.75 + rd. 76+ rd.77+rd. 78+ rd.79+ rd. 80 +rd.81+ rd.82+ rd.83</t>
  </si>
  <si>
    <t>ct.791 Venituri din valorificarea unor bunuri ale statului</t>
  </si>
  <si>
    <t>ct.7864 Venituri din ajustări pentru pierderea de valoare a activelor circulante</t>
  </si>
  <si>
    <t>ct.7863 Venituri din ajustări pentru pierderea de valoare a activelor financiare</t>
  </si>
  <si>
    <t>ct.769 Sume de primit de la bugetul de stat pentru acoperirea altor pierderi (cheltuieli neeligibile - costuri bancare – PHARE, SAPARD, ISPA)</t>
  </si>
  <si>
    <t>ct.768 Alte venituri financiare – PHARE, SAPARD, ISPA -</t>
  </si>
  <si>
    <t>ct.767 Sume de primit de la bugetul de stat pentru acoperirea pierderilor din schimb valutar – PHARE, SAPARD, ISPA -</t>
  </si>
  <si>
    <t>ct.766 Venituri din dobânzi</t>
  </si>
  <si>
    <t>ct.7652 Venituri din diferenţe de curs valutar – diferenţe de curs din reevaluarea disponibilităţilor</t>
  </si>
  <si>
    <t>ct.7651 Venituri din diferenţe de curs valutar – diferenţe de curs din reevaluarea creanţelor şi datoriilor</t>
  </si>
  <si>
    <t>ct.764 Venituri din investiţii financiare cedate</t>
  </si>
  <si>
    <t>ct.763 Venituri din creanţe imobilizate</t>
  </si>
  <si>
    <t>ct.777 Veniturile fondului de risc</t>
  </si>
  <si>
    <t>ct.78142 Venituri din ajustări pentru deprecierea activelor circulante - creanţe</t>
  </si>
  <si>
    <t>ct.78141 Venituri din ajustări pentru deprecierea activelor circulante - stocuri</t>
  </si>
  <si>
    <t>ct.7813 Venituri din ajustări privind deprecierea activelor fixe</t>
  </si>
  <si>
    <t>ct.7812 Venituri din provizioane</t>
  </si>
  <si>
    <t>ct.7514 Diverse venituri</t>
  </si>
  <si>
    <t>7513 Amenzi, penalităţi şi confiscări</t>
  </si>
  <si>
    <t>ct.750 Venituri din proprietate</t>
  </si>
  <si>
    <t>ct.718 Alte venituri ale trezoreriei statului</t>
  </si>
  <si>
    <t>ct.714 Venituri din creanţe reactivate şi debitori diverşi</t>
  </si>
  <si>
    <t>ct.779 Venituri, bunuri şi servicii primite cu titlu gratuit</t>
  </si>
  <si>
    <t>ct.778 Venituri din contribuţia naţională aferentă programelor /proiectelor finanţate din fonduri externe nerambursabile</t>
  </si>
  <si>
    <t>ct.776 Fonduri cu destinatie specială</t>
  </si>
  <si>
    <t>ct.775 Finanţarea din fonduri externe nerambursabile postaderare</t>
  </si>
  <si>
    <t>ct.7742 Finanţarea din fonduri externe nerambursabile preaderare în natură</t>
  </si>
  <si>
    <t>ct.7741 Finanţarea din fonduri externe nerambursabile preaderare în banii</t>
  </si>
  <si>
    <t>ct.7722 Subvenţii de la alte bugete</t>
  </si>
  <si>
    <t>ct.7721 Subvenţii de la bugetul de stat</t>
  </si>
  <si>
    <t>ct.771 Finanţarea în baza unor acte normative speciale</t>
  </si>
  <si>
    <t>ct.7515 Transferuri voluntare, altele decât subvenţiile (donaţii, sponsorizări)</t>
  </si>
  <si>
    <t>ct.709 Variaţia stocurilor</t>
  </si>
  <si>
    <t>ct.7512 Venituri din taxe administrative, eliberări permise</t>
  </si>
  <si>
    <t>ct.7511 Venituri din prestări de servicii şi alte activităţi</t>
  </si>
  <si>
    <t>ct.722 Venituri din producţia de active fixe corporale</t>
  </si>
  <si>
    <t>ct.721 Venituri din producţia de active fixe necorporale</t>
  </si>
  <si>
    <t>ct.7469 Alte contribuţii ale altor persoane pentru asigurări sociale</t>
  </si>
  <si>
    <t>ct.7463 Contribuţiile asiguraţilor pentru asigurări sociale de sănătate</t>
  </si>
  <si>
    <t>ct.7462 Contribuţiile asiguraţilor pentru asigurări de şomaj</t>
  </si>
  <si>
    <t>ct.7461 Contribuţiile asiguraţilor pentru asigurări sociale</t>
  </si>
  <si>
    <t>ct.7459 Alte contribuţii pentru asigurări sociale datorate de angajatori</t>
  </si>
  <si>
    <t>ct.7455, Vărsăminte de la persoane juridice, pentru persoane cu handicap neîncadrate</t>
  </si>
  <si>
    <t>ct.7454 Contributţile angajatorilor pentru accidente de muncă şi boli profesionale</t>
  </si>
  <si>
    <t>ct.7453 Contribuţiile angajatorilor pentru asigurări sociale de sănătate</t>
  </si>
  <si>
    <t>ct.7452 Contribuţiile angajatorilor pentru asigurări de şomaj</t>
  </si>
  <si>
    <t>ct.7451 Contribuţiile angajatorilor pentru asigurări sociale</t>
  </si>
  <si>
    <t>ct.739 Alte impozite şi taxe fiscale</t>
  </si>
  <si>
    <t>ct.7361 Venituri încadrate în resursele proprii ale bugetului Uniunii Europene</t>
  </si>
  <si>
    <t>ct.7356 Taxe pe utilizarea bunurilor, autorizarea utilizării bunurilor sau pe desfăşurarea de activităţi</t>
  </si>
  <si>
    <t>ct.7355 Taxe pe servicii specifice</t>
  </si>
  <si>
    <t>ct.7354 Accize</t>
  </si>
  <si>
    <t>ct.7353 Alte impozite şi taxe generale pe bunuri şi servicii</t>
  </si>
  <si>
    <t>ct.7352 Sume defalcate din TVA</t>
  </si>
  <si>
    <t>ct.7351 Taxa pe valoarea adaugată</t>
  </si>
  <si>
    <t>ct.734 Impozite şi taxe pe proprietate</t>
  </si>
  <si>
    <t>ct.733 Impozit pe salarii</t>
  </si>
  <si>
    <t>ct.7321 Alte impozite pe venit, profit şi câstiguri din capital</t>
  </si>
  <si>
    <t>ct.7312 Cote şi sume defalcate din impozitul pe venit</t>
  </si>
  <si>
    <t>ct.7311 Impozit pe venit</t>
  </si>
  <si>
    <t xml:space="preserve">ct.7302 Alte impozite pe venit, profit şi câştiguri din capital de la persoane juridice </t>
  </si>
  <si>
    <t>ct.7301 Impozit pe profit</t>
  </si>
  <si>
    <t>Venituri din impozite, taxe, contribuţii de asigurări şi alte venituri ale bugetelorrd.3=rd.4+rd.5+rd.6+ rd.7+ rd.8+ rd.9+ rd.10+ rd. 11+ rd.12+rd.13+ rd.14+ rd.15+ rd.16+ rd.17+ rd.18 + rd.19+ rd.20+rd.21+ rd.22 + rd.23+ rd.24+ rd.25 + rd.26 +rd.27+ rd.28</t>
  </si>
  <si>
    <t>cod 57</t>
  </si>
  <si>
    <t xml:space="preserve">TOTAL CHELTUIELI                  rd.70 = rd. rd.71+rd.140+ rd.152 </t>
  </si>
  <si>
    <t>Stocuri, consumabile, lucrări şi servicii executate de terţi rd.95=rd.96+rd.97+rd.98+rd.99+rd.100+rd.101+rd.102+rd103+ rd104+rd.105+rd.106+rd.107+rd.108+rd.109+rd.110+rd.111+rd112+rd.113+.114+rd.115+rd.116+rd.117+rd.118+rd.119+rd.120+rd.121+rd.122+rd. 123+rd.124</t>
  </si>
  <si>
    <t>TOTAL VENITURI               rd.1=rd.2+rd. 57+ rd.68</t>
  </si>
  <si>
    <t xml:space="preserve">ct.669 Alte pierderi (cheltuieli neeligibile - costuri bancare) – PHARE, SAPARD, ISPA </t>
  </si>
  <si>
    <t>Sold la                            01.01.2016</t>
  </si>
  <si>
    <t>Sold la 01.01.2016</t>
  </si>
  <si>
    <t xml:space="preserve">PREVEDERI BUGETARE  2016 (prevederi initiale)
</t>
  </si>
  <si>
    <t>Taxe Legea 341/2004</t>
  </si>
  <si>
    <t xml:space="preserve">Taxe 303/2004 </t>
  </si>
  <si>
    <t>Taxe indemnizatii insotitor</t>
  </si>
  <si>
    <t xml:space="preserve">Taxe Legea 96/2006 </t>
  </si>
  <si>
    <t>Taxe Legea 215/2015</t>
  </si>
  <si>
    <t>Taxe OG 216/2015</t>
  </si>
  <si>
    <t>Taxe Legea 130/2015</t>
  </si>
  <si>
    <t>Taxe Legea 83/2015</t>
  </si>
  <si>
    <t>Taxe Legea 95/2008 *platit din bass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</si>
  <si>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</si>
  <si>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</si>
  <si>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</si>
  <si>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</si>
  <si>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</si>
  <si>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</si>
  <si>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</si>
  <si>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</si>
  <si>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</si>
  <si>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</si>
  <si>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</si>
  <si>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</si>
  <si>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</si>
  <si>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</si>
  <si>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Ajutor lunar Legea 578/2004 (sotul  supravietuitor)</t>
  </si>
  <si>
    <t>Prevederi bugetare 2016 - Angajament Bugetar</t>
  </si>
  <si>
    <t>Prevederi bugetare 2016- Angajament Legal</t>
  </si>
  <si>
    <t>Anexa 40a. rd.54 col.2</t>
  </si>
  <si>
    <t>PREVEDERI  BUGETARE la 30.06.2016</t>
  </si>
  <si>
    <t>Credite deschise - Plati efectuate</t>
  </si>
  <si>
    <t xml:space="preserve"> Buget de stat</t>
  </si>
  <si>
    <t>Indemnizatie Veterani de razboi (legea 49/1991 si legea 44/1994_modificate de OUG9/2015)</t>
  </si>
  <si>
    <t>Pensie OUG 6/2009 (pensia sociala mimim garantata)</t>
  </si>
  <si>
    <t>Pensie Legea 95/2008 (personal aeronautic nenavigant civil)*se plateste din BASS</t>
  </si>
  <si>
    <t>Comision postal taloane mov_legea 263/2010</t>
  </si>
  <si>
    <t>Indemnizatie D.L.118/1990 (modificat de legea 69/2015)_ persoane persecutate politic</t>
  </si>
  <si>
    <t>Taxe DL 118/1990 (modificat de legea 69/2015 )</t>
  </si>
  <si>
    <t>Taxe legea 189/2000 (modificat de legea 143/2014)</t>
  </si>
  <si>
    <t>Indemnizatie legea 189/2000 (modificat de legea 143/2014)_persoane deportate in strainatate</t>
  </si>
  <si>
    <t>Taxe OUG 6/2009</t>
  </si>
  <si>
    <t>Taxe veterani (legea 49/1991 si legea 44/1994_modificate de OUG9/2015)</t>
  </si>
  <si>
    <t>Stocuri (ct.301+302+303+304+305+307+309+331+332+341+345+346+347+349+351+354+356+357+358+ 359+361+371+381+/-348+/-378-391-392-393-394-395-396-397-398-442)</t>
  </si>
  <si>
    <t xml:space="preserve">Conturi la trezorerii şi instituţii de credit :   </t>
  </si>
  <si>
    <r>
      <t xml:space="preserve"> d</t>
    </r>
    <r>
      <rPr>
        <sz val="10"/>
        <rFont val="Trebuchet MS"/>
        <family val="2"/>
      </rPr>
      <t xml:space="preserve">epozite </t>
    </r>
  </si>
  <si>
    <t>depozite</t>
  </si>
  <si>
    <t>Dobanzi de incasat, alte valori, avansuri de trezorerie (ct.5324+5187 )</t>
  </si>
  <si>
    <t>Decontări privind încheierea execuţiei bugetului de stat din anul curent        (cont 489)</t>
  </si>
  <si>
    <t>Avansuri primite (ct.419)</t>
  </si>
  <si>
    <t>din care:sume datorate Comisiei Europene/alţi donatori (ct.4502+4504+4506+459+462)</t>
  </si>
  <si>
    <t>Salariile angajaţilor                       (ct.421+423+426+4271+4273+4281)</t>
  </si>
  <si>
    <t>ACTIVE NETE = TOTAL ACTIVE  – TOTAL DATORII =                   CAPITALURI PROPRII                                                                                  (rd.80=rd.46-79=rd.90)</t>
  </si>
  <si>
    <t>Venituri din impozite, taxe, contributii de asigurari si alte venituri ale bugetelor  (ct.730+731+732+733+734+735+736+739+745+746)</t>
  </si>
  <si>
    <t>Venituri din activitati economice (ct.721+722+751 +/- 709)</t>
  </si>
  <si>
    <t>Finantari, subventii, transferuri, alocatii bugetare cu destinatie speciala  (ct.751+771+772+774+776+778+779)</t>
  </si>
  <si>
    <t>Alte venituri operationale (ct.714+719+751+781+777)</t>
  </si>
  <si>
    <t xml:space="preserve">REZULTATUL DIN ACTIVITATEA CURENTA </t>
  </si>
  <si>
    <t>VENITURI EXTRAORDINARE                                    (ct.791)</t>
  </si>
  <si>
    <t>29.2</t>
  </si>
  <si>
    <t>29.3</t>
  </si>
  <si>
    <t>29.4</t>
  </si>
  <si>
    <t>REZULTATUL PATRIMONIAL AL EXERCITIULUI (net)</t>
  </si>
  <si>
    <t xml:space="preserve"> - EXCEDENT (rd. 29.2-rd 29.4)</t>
  </si>
  <si>
    <t xml:space="preserve"> - DEFICIT (rd. 29.3+rd 29.4)</t>
  </si>
  <si>
    <t>Cheltuieli cu impozitul pe profit (din ct 635)*</t>
  </si>
  <si>
    <t>*) Nota: Se determina potrivit art13 alin(2) lit.b) din legea nr 227/2015 privind Codul Fiscal</t>
  </si>
  <si>
    <t>X.</t>
  </si>
  <si>
    <t>XI.</t>
  </si>
  <si>
    <t>XII.</t>
  </si>
  <si>
    <r>
      <t xml:space="preserve">  -Disponibilităţi la </t>
    </r>
    <r>
      <rPr>
        <b/>
        <u val="single"/>
        <sz val="10"/>
        <rFont val="Trebuchet MS"/>
        <family val="2"/>
      </rPr>
      <t>instituţii de credit</t>
    </r>
    <r>
      <rPr>
        <b/>
        <sz val="10"/>
        <rFont val="Trebuchet MS"/>
        <family val="2"/>
      </rPr>
      <t xml:space="preserve"> rezidente </t>
    </r>
  </si>
  <si>
    <t>Disponibilităţi   ale instituţiilor publice la instituţiile de credit rezidente (ct5112+5121+5124+5125+5131+5132+5141+5142 +5151+5152+550+5583+5592+5601)din care:</t>
  </si>
  <si>
    <t>Total (în baze accrual)(rd.437)    (cash+dobânzi)</t>
  </si>
  <si>
    <t>Credite pe termen lung primite rezultate din reclasificarea creditelor comerciale in imprumuturi (Maastricht debt) conform deciziei Eurosat</t>
  </si>
  <si>
    <r>
      <t xml:space="preserve">Datorii comerciale </t>
    </r>
    <r>
      <rPr>
        <b/>
        <sz val="10"/>
        <color indexed="56"/>
        <rFont val="Trebuchet MS"/>
        <family val="2"/>
      </rPr>
      <t>necurente</t>
    </r>
    <r>
      <rPr>
        <sz val="10"/>
        <color indexed="56"/>
        <rFont val="Trebuchet MS"/>
        <family val="2"/>
      </rPr>
      <t xml:space="preserve"> legate</t>
    </r>
    <r>
      <rPr>
        <sz val="10"/>
        <color indexed="56"/>
        <rFont val="Trebuchet MS"/>
        <family val="2"/>
      </rPr>
      <t xml:space="preserve"> de livrări de bunuri şi servicii  (ct.401+ct.403+ct.4042+ct.405+ct.4622). Total (rd.458+459+463+464),  din care către: </t>
    </r>
  </si>
  <si>
    <r>
      <t xml:space="preserve">Datorii comerciale </t>
    </r>
    <r>
      <rPr>
        <b/>
        <sz val="10"/>
        <color indexed="56"/>
        <rFont val="Trebuchet MS"/>
        <family val="2"/>
      </rPr>
      <t>curente</t>
    </r>
    <r>
      <rPr>
        <sz val="10"/>
        <color indexed="56"/>
        <rFont val="Trebuchet MS"/>
        <family val="2"/>
      </rPr>
      <t xml:space="preserve"> si avansuri legate de livrări de bunuri şi servicii  (ct.401+403+4041+ 405+408+419+4621).Total (rd.466+467+468.1+468.2),  din care către: </t>
    </r>
  </si>
  <si>
    <t>Datoriile  instituţiilor publice către bugete                ( ct.  431+437+4423+4428+444+446+4481+4621)</t>
  </si>
  <si>
    <t>489.24</t>
  </si>
  <si>
    <t>Provizioane necurente, constituite conform OUG 40/2015 privind modificarea OUG nr 9/2013 privind timbrul de mediu pentru autovehicole (din sold ct 1512)</t>
  </si>
  <si>
    <t>Provizioane necurente, constituite conform Legii nr 113/2013 pentru aprobarea OUG nr93/2012 privind infiintarea, organizarea si functionarea Autoritatii de Supraveghere Financiara (din soldul ct 1510208)</t>
  </si>
  <si>
    <t>Plati restante</t>
  </si>
  <si>
    <t>Provizioane curente, constituite conform OUG 40/2015privind modificarea OUG nr 9/2013 privind timbrul de mediu pentru autovehicole (din sold ct 1512)</t>
  </si>
  <si>
    <t>Provizioane curente, constituite conform Legii nr 113/2013 pentru aprobarea OUG nr93/2012 privind infiintarea, organizarea si functionarea Autoritatii de Supraveghere Financiara (din soldul ct 1510208)</t>
  </si>
  <si>
    <t xml:space="preserve">        -State nonmembre și organizații internaționale nerezidente ale UE (S. 22)</t>
  </si>
  <si>
    <t>137.1</t>
  </si>
  <si>
    <t>157.1</t>
  </si>
  <si>
    <t>191.1</t>
  </si>
  <si>
    <r>
      <t xml:space="preserve"> Acţiuni necotate deţinute de stat la Fondul Proprietatea  (ct.2600200 - ct.2960102) </t>
    </r>
    <r>
      <rPr>
        <sz val="11"/>
        <color indexed="8"/>
        <rFont val="Arial"/>
        <family val="2"/>
      </rPr>
      <t>(Fonduri de investiţii, altele decât fondurile de piaţă monetară) (S.124)</t>
    </r>
  </si>
  <si>
    <t>263.1</t>
  </si>
  <si>
    <t>NOTĂ</t>
  </si>
  <si>
    <t xml:space="preserve"> Sectoarele şi subsectoarele definite conform             </t>
  </si>
  <si>
    <t>utilizator Anexa 40</t>
  </si>
  <si>
    <t>Sistemului European de Conturi (SEC 2010)</t>
  </si>
  <si>
    <t>Cod SEC2010</t>
  </si>
  <si>
    <t>Societăţi care acceptă depozite, exclusiv banca centrala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</si>
  <si>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</si>
  <si>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</si>
  <si>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</si>
  <si>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</si>
  <si>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</si>
  <si>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</si>
  <si>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>S.126</t>
  </si>
  <si>
    <t xml:space="preserve">   Societăţi de asigurare (SA)</t>
  </si>
  <si>
    <t>S.128</t>
  </si>
  <si>
    <t xml:space="preserve">   Fondurile de pensii (FP)</t>
  </si>
  <si>
    <t>S.129</t>
  </si>
  <si>
    <t xml:space="preserve">  Administraţia centrală (exclusiv fondurile de securitate socială)</t>
  </si>
  <si>
    <t xml:space="preserve">  Administraţiile  locale (exclusiv fondurile de securitate socială)</t>
  </si>
  <si>
    <t xml:space="preserve"> Fonduri de securitate socială</t>
  </si>
  <si>
    <t xml:space="preserve">Gospodăriile populaţiei </t>
  </si>
  <si>
    <t>S. 14</t>
  </si>
  <si>
    <t xml:space="preserve">  State membre şi instituţii şi organisme ale Uniunii Europene</t>
  </si>
  <si>
    <t xml:space="preserve">     State membre ale Uniunii Europeane</t>
  </si>
  <si>
    <t xml:space="preserve">     Instituţii şi organisme ale Uniunii Europene</t>
  </si>
  <si>
    <r>
      <t>State nonmembre si organizatii internationale</t>
    </r>
    <r>
      <rPr>
        <sz val="9"/>
        <color indexed="8"/>
        <rFont val="Arial"/>
        <family val="2"/>
      </rPr>
      <t xml:space="preserve"> nerezidente</t>
    </r>
    <r>
      <rPr>
        <sz val="10"/>
        <color indexed="8"/>
        <rFont val="Arial"/>
        <family val="2"/>
      </rPr>
      <t xml:space="preserve"> ale Uniunii Europene</t>
    </r>
  </si>
  <si>
    <t>S.22</t>
  </si>
  <si>
    <t>Prevederi bugetare 30.12 2016 - Plati efectuate</t>
  </si>
  <si>
    <t>Sold la                  31.12.2016</t>
  </si>
  <si>
    <t>31.12.2016</t>
  </si>
  <si>
    <t>Sold la 31.12.2016</t>
  </si>
  <si>
    <t>PREVEDERI  BUGETARE la 31.12.2016</t>
  </si>
  <si>
    <t>TOTAL  la 31.12.2016</t>
  </si>
  <si>
    <t>31.12.2015</t>
  </si>
  <si>
    <t>BILANT SC 121 Rd.87 col.1</t>
  </si>
  <si>
    <t>Cont rez.patrim. -rd.31 col.1</t>
  </si>
  <si>
    <t>BILANT Sd 121 rd.88 col.1</t>
  </si>
  <si>
    <t>Cont rez.patrim.- rd.32 col.1</t>
  </si>
  <si>
    <t>Bilant - rd.33 +rd 35+ rd 41col.1</t>
  </si>
  <si>
    <t>Bilant - rd.33 +rd 35+ rd 41col.2</t>
  </si>
  <si>
    <t>Sit.flux.(rd14.col.1 anexa 3+rd.14.col.1 anexa 4)-cod.03</t>
  </si>
  <si>
    <t>Sit.flux.rd14.col.1- cod 03</t>
  </si>
  <si>
    <t>Sit.flux.rd15col.1-rd 15 col 3- cod 03</t>
  </si>
  <si>
    <t>Bilant-rd.60.1 col 2</t>
  </si>
  <si>
    <t>Sit.flux.rd15.col.3- cod 00</t>
  </si>
  <si>
    <t>Bilant rd 22.1 col 1</t>
  </si>
  <si>
    <t>Anexa nr.29 -rd.1 col 1</t>
  </si>
  <si>
    <t>Bilant rd 22.1 col 2</t>
  </si>
  <si>
    <t>Anexa nr.29 -rd.1 col 2</t>
  </si>
  <si>
    <t>Anexa 40 a. rd.34 col.1</t>
  </si>
  <si>
    <t>Anexa 40 a. rd.39 col.1</t>
  </si>
  <si>
    <t>Anexa 40 a. rd.55 col.1</t>
  </si>
  <si>
    <t>Anexa 40 a. rd.58 col.1</t>
  </si>
  <si>
    <t>Anexa 40 a. rd.82 col.1</t>
  </si>
  <si>
    <t>Anexa 40 a. rd.34 col.2</t>
  </si>
  <si>
    <t>Anexa 40 a. rd.39 col.2</t>
  </si>
  <si>
    <t>Anexa 40 a. rd.55 col.2</t>
  </si>
  <si>
    <t>Anexa 40 a. rd.58 col.2</t>
  </si>
  <si>
    <t>Anexa 40 a. rd.82 col.2</t>
  </si>
  <si>
    <t>Anexa 40 a rd.(391+437+447) col.1</t>
  </si>
  <si>
    <t>Anexa 40 a rd.(391+437+447) col.2</t>
  </si>
  <si>
    <t>Bilant-rd.54 col1</t>
  </si>
  <si>
    <t>Anexa 3 (cod 03) .rd.14 col.1</t>
  </si>
  <si>
    <t>Anexa 40 a. rd.04+rd.05+rd.11 col.01</t>
  </si>
  <si>
    <t>Sit.flux.cod 03 rd 15 col 15 anexa3 +rd 17 col 1 anexa 4</t>
  </si>
  <si>
    <t>Depozite   in lei ale instituţiilor publice la trezorerii  (ct.5153+5600+5602+5754)</t>
  </si>
  <si>
    <t>Disponibil al bugetului  Trezoreriei Statului (ct.5241-7701)</t>
  </si>
  <si>
    <t>32.2</t>
  </si>
  <si>
    <t>33.1</t>
  </si>
  <si>
    <t>33.2</t>
  </si>
  <si>
    <t>255.1</t>
  </si>
  <si>
    <t>262.1</t>
  </si>
  <si>
    <t>306.1</t>
  </si>
  <si>
    <t>328.1</t>
  </si>
  <si>
    <t>338.1</t>
  </si>
  <si>
    <t>338.2</t>
  </si>
  <si>
    <t>338.3</t>
  </si>
  <si>
    <t>338.4</t>
  </si>
  <si>
    <t>338.5</t>
  </si>
  <si>
    <t>341.1</t>
  </si>
  <si>
    <t>341.2</t>
  </si>
  <si>
    <t>341.3</t>
  </si>
  <si>
    <t>341.4</t>
  </si>
  <si>
    <t>342.1</t>
  </si>
  <si>
    <t>342.2</t>
  </si>
  <si>
    <t>342.3</t>
  </si>
  <si>
    <t>342.4</t>
  </si>
  <si>
    <t>429.1</t>
  </si>
  <si>
    <t>429.2</t>
  </si>
  <si>
    <t>454.1</t>
  </si>
  <si>
    <t>454.2</t>
  </si>
  <si>
    <t>467.1</t>
  </si>
  <si>
    <t>467.2</t>
  </si>
  <si>
    <t>467.3</t>
  </si>
  <si>
    <t>468.1</t>
  </si>
  <si>
    <t>468.2</t>
  </si>
  <si>
    <t>475.1</t>
  </si>
  <si>
    <t>475.2</t>
  </si>
  <si>
    <t>482.1</t>
  </si>
  <si>
    <t>489.1</t>
  </si>
  <si>
    <t>489.21</t>
  </si>
  <si>
    <t>489.23</t>
  </si>
  <si>
    <t>489.3</t>
  </si>
  <si>
    <t>489.4</t>
  </si>
  <si>
    <t>489.5</t>
  </si>
  <si>
    <t>489.6</t>
  </si>
  <si>
    <t>489.7</t>
  </si>
  <si>
    <t>489.8</t>
  </si>
  <si>
    <t>489.25</t>
  </si>
  <si>
    <t>489.26</t>
  </si>
  <si>
    <t>489.9</t>
  </si>
  <si>
    <t>489.10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</si>
  <si>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</si>
  <si>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Provizioane necurente pentru daune-interese moratorii sub forma dobanzii legale, pentru plata esalonata a sumelor prevazute in titluri executorii avand ca obiect acordarea unor drepturi salariale a personalului din sectorul bugetar(din soldul ct.1510203)</t>
  </si>
  <si>
    <t>Provizioane curente, constituite conform Legii nr.85/2016, privind plata diferențelor salariale cuvenite personalului didactic din învățământul de stat pentru perioada octombrie 2008 - 13 mai 2011(din soldul ct.1510103)</t>
  </si>
  <si>
    <t>Provizioane necurente pentru daune-interese moratorii sub forma dobanzii legale, pentru plata esalonata a sumelor prevazute in titluri executorii avand ca obiect acordarea unor drepturi salariale a personalului din sectorul bugetar(din soldul ct.1510103)</t>
  </si>
  <si>
    <t>DIRECTOR EXECUTIV ADJUNCT,</t>
  </si>
  <si>
    <t>Ioan BUZILĂ</t>
  </si>
  <si>
    <t>SERV. FINANCIAR - CONTABILITATE,</t>
  </si>
  <si>
    <t>Monica POSTEA</t>
  </si>
  <si>
    <t>P. DIRECTOR EXECUTIV,</t>
  </si>
  <si>
    <t>CASA NAŢIONALĂ DE PENSII PUBLICE</t>
  </si>
  <si>
    <t>CASA JUDEŢEANĂ DE PENSII BOTOŞANI</t>
  </si>
  <si>
    <t xml:space="preserve"> BILANŢ BUGETUL DE STAT</t>
  </si>
  <si>
    <t>la data de 31 Decembrie 2016</t>
  </si>
  <si>
    <t>P.DIRECTOR EXECUTIV,</t>
  </si>
  <si>
    <t xml:space="preserve"> CONTUL DE REZULTAT PATRIMONIAL  </t>
  </si>
  <si>
    <t xml:space="preserve"> la data de 31 Decembrie 2016</t>
  </si>
  <si>
    <t xml:space="preserve">SITUAŢIA FLUXURILOR DE TREZORERIE - Bugetul de Stat   </t>
  </si>
  <si>
    <t>VIZAT TREZORERIE,</t>
  </si>
  <si>
    <t xml:space="preserve">SITUAŢIA FLUXURILOR DE TREZORERIE - Bugetul de Stat                                                                                                                 </t>
  </si>
  <si>
    <t>SITUAŢIA PLĂŢILOR EFECTUATE DIN BUGET CARE NU REPREZINTĂ CHELTUIELI EFECTIVE</t>
  </si>
  <si>
    <t xml:space="preserve">                                                       la data de 31 Decembrie 2016</t>
  </si>
  <si>
    <t>SERV. FINANCIAR CONTABILITATE,</t>
  </si>
  <si>
    <t>PLĂŢI   RESTANTE  Bugetul de Stat</t>
  </si>
  <si>
    <t>CASA JUDETEANA DE PENSII BOTOSANI</t>
  </si>
  <si>
    <t xml:space="preserve">       DIN ADMINISTRAŢIA CENTRALĂ  la data de 31 Decembrie 2016</t>
  </si>
  <si>
    <t xml:space="preserve">SITUATIA MODIFICARILOR IN STRUCTURA ACTIVELOR NETE/CAPITALURILOR </t>
  </si>
  <si>
    <t>Informatii privind soldurile conturilor de venituri si finantari precum si soldurile conturilor de cheltuieli din Cont de rezultat patrimonial la data de 31 Decembrie 2016</t>
  </si>
  <si>
    <t>P. DIRECTOR EXECUTIV,                                                                                       DIRECTOR EXECUTIV ADJUNCT,</t>
  </si>
  <si>
    <t xml:space="preserve">      Ioan BUZILA</t>
  </si>
  <si>
    <t>SERV.FINANCIAR - CONTABILITATE,</t>
  </si>
  <si>
    <t xml:space="preserve">                                                                                      Monica POSTEA</t>
  </si>
  <si>
    <t>CONTUL DE EXECUTIE - CHELTUIELI BUGET DE STAT LA DATA DE 31 Decembrie2016</t>
  </si>
  <si>
    <r>
      <t xml:space="preserve">Creante necurente – sume ce urmează a fi încasate după o perioada mai mare de un an </t>
    </r>
    <r>
      <rPr>
        <sz val="10"/>
        <rFont val="Trebuchet MS"/>
        <family val="2"/>
      </rPr>
      <t>(ct.4112+</t>
    </r>
    <r>
      <rPr>
        <i/>
        <sz val="10"/>
        <rFont val="Trebuchet MS"/>
        <family val="2"/>
      </rPr>
      <t>4118</t>
    </r>
    <r>
      <rPr>
        <sz val="10"/>
        <rFont val="Trebuchet MS"/>
        <family val="2"/>
      </rPr>
      <t>+4282+</t>
    </r>
    <r>
      <rPr>
        <b/>
        <sz val="10"/>
        <rFont val="Trebuchet MS"/>
        <family val="2"/>
      </rPr>
      <t>4612</t>
    </r>
    <r>
      <rPr>
        <sz val="10"/>
        <rFont val="Trebuchet MS"/>
        <family val="2"/>
      </rPr>
      <t xml:space="preserve"> – 4912 - 4962) din care:  </t>
    </r>
  </si>
  <si>
    <r>
      <t xml:space="preserve">Creanţe din operaţiuni comerciale, avansuri şi alte decontări </t>
    </r>
    <r>
      <rPr>
        <sz val="10"/>
        <rFont val="Trebuchet MS"/>
        <family val="2"/>
      </rPr>
      <t xml:space="preserve">(ct.232+234+409+4111+4118+413+418+425+4282+ </t>
    </r>
    <r>
      <rPr>
        <b/>
        <sz val="10"/>
        <rFont val="Trebuchet MS"/>
        <family val="2"/>
      </rPr>
      <t>4611</t>
    </r>
    <r>
      <rPr>
        <sz val="10"/>
        <rFont val="Trebuchet MS"/>
        <family val="2"/>
      </rPr>
      <t xml:space="preserve"> + 473**+481+482+483 - 4911- 4961+5128) din care:</t>
    </r>
  </si>
  <si>
    <r>
      <t xml:space="preserve">Cheltuieli în avans </t>
    </r>
    <r>
      <rPr>
        <sz val="10"/>
        <rFont val="Trebuchet MS"/>
        <family val="2"/>
      </rPr>
      <t xml:space="preserve">(ct. </t>
    </r>
    <r>
      <rPr>
        <b/>
        <sz val="10"/>
        <rFont val="Trebuchet MS"/>
        <family val="2"/>
      </rPr>
      <t>471</t>
    </r>
    <r>
      <rPr>
        <sz val="10"/>
        <rFont val="Trebuchet MS"/>
        <family val="2"/>
      </rPr>
      <t xml:space="preserve"> )</t>
    </r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</si>
</sst>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i/>
      <sz val="10"/>
      <name val="Trebuchet MS"/>
      <family val="2"/>
    </font>
    <font>
      <sz val="10"/>
      <color indexed="10"/>
      <name val="Trebuchet MS"/>
      <family val="2"/>
    </font>
    <font>
      <i/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i/>
      <sz val="10"/>
      <name val="Trebuchet MS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10"/>
      <name val="Arial Ro"/>
      <family val="2"/>
    </font>
    <font>
      <b/>
      <sz val="11"/>
      <color indexed="8"/>
      <name val="Trebuchet MS"/>
      <family val="2"/>
    </font>
    <font>
      <sz val="11"/>
      <color indexed="12"/>
      <name val="Trebuchet MS"/>
      <family val="2"/>
    </font>
    <font>
      <sz val="11"/>
      <color indexed="10"/>
      <name val="Trebuchet MS"/>
      <family val="2"/>
    </font>
    <font>
      <sz val="10"/>
      <color indexed="56"/>
      <name val="Trebuchet MS"/>
      <family val="2"/>
    </font>
    <font>
      <b/>
      <u val="single"/>
      <sz val="10"/>
      <name val="Trebuchet MS"/>
      <family val="2"/>
    </font>
    <font>
      <b/>
      <sz val="10"/>
      <color indexed="56"/>
      <name val="Trebuchet MS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36"/>
      <name val="Tahoma"/>
      <family val="2"/>
    </font>
    <font>
      <sz val="11"/>
      <color indexed="36"/>
      <name val="Tahoma"/>
      <family val="2"/>
    </font>
    <font>
      <b/>
      <sz val="11"/>
      <color indexed="40"/>
      <name val="Trebuchet MS"/>
      <family val="2"/>
    </font>
    <font>
      <sz val="11"/>
      <color indexed="60"/>
      <name val="Trebuchet MS"/>
      <family val="2"/>
    </font>
    <font>
      <sz val="11"/>
      <color indexed="17"/>
      <name val="Tahoma"/>
      <family val="2"/>
    </font>
    <font>
      <b/>
      <sz val="9"/>
      <color indexed="8"/>
      <name val="Arial"/>
      <family val="2"/>
    </font>
    <font>
      <b/>
      <i/>
      <sz val="10"/>
      <color indexed="56"/>
      <name val="Trebuchet MS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9"/>
      <color indexed="30"/>
      <name val="Arial"/>
      <family val="2"/>
    </font>
    <font>
      <sz val="11"/>
      <color indexed="8"/>
      <name val="Trebuchet MS"/>
      <family val="2"/>
    </font>
    <font>
      <sz val="11"/>
      <color indexed="36"/>
      <name val="Trebuchet MS"/>
      <family val="2"/>
    </font>
    <font>
      <sz val="11"/>
      <color indexed="40"/>
      <name val="Trebuchet MS"/>
      <family val="2"/>
    </font>
    <font>
      <b/>
      <sz val="11"/>
      <color indexed="36"/>
      <name val="Trebuchet MS"/>
      <family val="2"/>
    </font>
    <font>
      <sz val="11"/>
      <color indexed="17"/>
      <name val="Trebuchet MS"/>
      <family val="2"/>
    </font>
    <font>
      <sz val="10"/>
      <color indexed="3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sz val="10"/>
      <color theme="1"/>
      <name val="Trebuchet MS"/>
      <family val="2"/>
    </font>
    <font>
      <b/>
      <sz val="11"/>
      <color rgb="FF7030A0"/>
      <name val="Tahoma"/>
      <family val="2"/>
    </font>
    <font>
      <sz val="11"/>
      <color rgb="FF7030A0"/>
      <name val="Tahoma"/>
      <family val="2"/>
    </font>
    <font>
      <b/>
      <sz val="11"/>
      <color rgb="FF00B0F0"/>
      <name val="Trebuchet MS"/>
      <family val="2"/>
    </font>
    <font>
      <sz val="11"/>
      <color theme="5" tint="-0.24997000396251678"/>
      <name val="Trebuchet MS"/>
      <family val="2"/>
    </font>
    <font>
      <sz val="11"/>
      <color rgb="FF00B050"/>
      <name val="Tahoma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Trebuchet MS"/>
      <family val="2"/>
    </font>
    <font>
      <b/>
      <i/>
      <sz val="10"/>
      <color rgb="FF002060"/>
      <name val="Trebuchet MS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sz val="9"/>
      <color rgb="FF0070C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7030A0"/>
      <name val="Trebuchet MS"/>
      <family val="2"/>
    </font>
    <font>
      <sz val="11"/>
      <color rgb="FF00B0F0"/>
      <name val="Trebuchet MS"/>
      <family val="2"/>
    </font>
    <font>
      <b/>
      <sz val="11"/>
      <color rgb="FF7030A0"/>
      <name val="Trebuchet MS"/>
      <family val="2"/>
    </font>
    <font>
      <sz val="11"/>
      <color rgb="FF00B050"/>
      <name val="Trebuchet MS"/>
      <family val="2"/>
    </font>
    <font>
      <sz val="10"/>
      <color rgb="FF7030A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65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32" borderId="7" applyNumberFormat="0" applyFont="0" applyAlignment="0" applyProtection="0"/>
    <xf numFmtId="0" fontId="88" fillId="27" borderId="8" applyNumberFormat="0" applyAlignment="0" applyProtection="0"/>
    <xf numFmtId="9" fontId="7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9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 quotePrefix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0" fontId="92" fillId="0" borderId="12" xfId="0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 wrapText="1"/>
    </xf>
    <xf numFmtId="0" fontId="93" fillId="0" borderId="10" xfId="0" applyFont="1" applyBorder="1" applyAlignment="1" quotePrefix="1">
      <alignment horizontal="center" vertical="center" wrapText="1"/>
    </xf>
    <xf numFmtId="3" fontId="93" fillId="0" borderId="10" xfId="0" applyNumberFormat="1" applyFont="1" applyBorder="1" applyAlignment="1">
      <alignment vertical="center" wrapText="1"/>
    </xf>
    <xf numFmtId="3" fontId="93" fillId="0" borderId="11" xfId="0" applyNumberFormat="1" applyFont="1" applyBorder="1" applyAlignment="1">
      <alignment vertical="center" wrapText="1"/>
    </xf>
    <xf numFmtId="0" fontId="92" fillId="0" borderId="0" xfId="0" applyFont="1" applyAlignment="1">
      <alignment/>
    </xf>
    <xf numFmtId="3" fontId="13" fillId="0" borderId="11" xfId="0" applyNumberFormat="1" applyFont="1" applyBorder="1" applyAlignment="1">
      <alignment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3" xfId="0" applyFont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 quotePrefix="1">
      <alignment horizontal="center" vertical="center" wrapText="1"/>
    </xf>
    <xf numFmtId="3" fontId="94" fillId="0" borderId="10" xfId="0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6" fillId="0" borderId="10" xfId="0" applyFont="1" applyBorder="1" applyAlignment="1" quotePrefix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3" fontId="94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94" fillId="0" borderId="10" xfId="0" applyNumberFormat="1" applyFont="1" applyBorder="1" applyAlignment="1">
      <alignment horizontal="right" vertical="center" wrapText="1"/>
    </xf>
    <xf numFmtId="3" fontId="94" fillId="0" borderId="11" xfId="0" applyNumberFormat="1" applyFont="1" applyBorder="1" applyAlignment="1">
      <alignment horizontal="right" vertical="center" wrapText="1"/>
    </xf>
    <xf numFmtId="0" fontId="94" fillId="0" borderId="17" xfId="0" applyFont="1" applyBorder="1" applyAlignment="1">
      <alignment horizontal="center" vertical="center" wrapText="1"/>
    </xf>
    <xf numFmtId="3" fontId="94" fillId="0" borderId="17" xfId="0" applyNumberFormat="1" applyFont="1" applyBorder="1" applyAlignment="1">
      <alignment horizontal="right" vertical="center" wrapText="1"/>
    </xf>
    <xf numFmtId="3" fontId="94" fillId="0" borderId="18" xfId="0" applyNumberFormat="1" applyFont="1" applyBorder="1" applyAlignment="1">
      <alignment horizontal="right" vertical="center" wrapText="1"/>
    </xf>
    <xf numFmtId="0" fontId="94" fillId="0" borderId="15" xfId="0" applyFont="1" applyBorder="1" applyAlignment="1">
      <alignment horizontal="center" vertical="center" wrapText="1"/>
    </xf>
    <xf numFmtId="3" fontId="94" fillId="0" borderId="15" xfId="0" applyNumberFormat="1" applyFont="1" applyBorder="1" applyAlignment="1">
      <alignment horizontal="right" vertical="center" wrapText="1"/>
    </xf>
    <xf numFmtId="3" fontId="94" fillId="0" borderId="16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Alignment="1">
      <alignment wrapText="1"/>
    </xf>
    <xf numFmtId="49" fontId="6" fillId="0" borderId="0" xfId="0" applyNumberFormat="1" applyFont="1" applyAlignment="1">
      <alignment horizont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4" fillId="0" borderId="10" xfId="0" applyFont="1" applyBorder="1" applyAlignment="1">
      <alignment horizontal="left" vertical="center" wrapText="1"/>
    </xf>
    <xf numFmtId="49" fontId="94" fillId="0" borderId="10" xfId="0" applyNumberFormat="1" applyFont="1" applyBorder="1" applyAlignment="1">
      <alignment horizontal="center"/>
    </xf>
    <xf numFmtId="3" fontId="94" fillId="0" borderId="10" xfId="0" applyNumberFormat="1" applyFont="1" applyBorder="1" applyAlignment="1">
      <alignment horizontal="right"/>
    </xf>
    <xf numFmtId="3" fontId="94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2" fontId="94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right"/>
    </xf>
    <xf numFmtId="0" fontId="94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9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94" fillId="0" borderId="10" xfId="0" applyNumberFormat="1" applyFont="1" applyBorder="1" applyAlignment="1">
      <alignment horizontal="left" vertical="center" wrapText="1"/>
    </xf>
    <xf numFmtId="0" fontId="95" fillId="0" borderId="1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right"/>
    </xf>
    <xf numFmtId="3" fontId="9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3" fontId="16" fillId="0" borderId="23" xfId="62" applyNumberFormat="1" applyFont="1" applyBorder="1" applyAlignment="1" applyProtection="1">
      <alignment horizontal="left" vertical="center" wrapText="1"/>
      <protection/>
    </xf>
    <xf numFmtId="3" fontId="16" fillId="0" borderId="23" xfId="62" applyNumberFormat="1" applyFont="1" applyBorder="1" applyAlignment="1" applyProtection="1">
      <alignment horizontal="left" vertical="center" wrapText="1" shrinkToFit="1"/>
      <protection/>
    </xf>
    <xf numFmtId="49" fontId="0" fillId="0" borderId="24" xfId="62" applyNumberFormat="1" applyFont="1" applyBorder="1" applyAlignment="1" applyProtection="1">
      <alignment horizontal="center" vertical="center" wrapText="1" shrinkToFit="1"/>
      <protection/>
    </xf>
    <xf numFmtId="0" fontId="2" fillId="0" borderId="0" xfId="57" applyFont="1" applyFill="1" applyAlignment="1">
      <alignment vertical="center"/>
      <protection/>
    </xf>
    <xf numFmtId="0" fontId="2" fillId="0" borderId="10" xfId="57" applyFont="1" applyFill="1" applyBorder="1" applyAlignment="1" applyProtection="1">
      <alignment vertical="center" wrapText="1"/>
      <protection locked="0"/>
    </xf>
    <xf numFmtId="0" fontId="95" fillId="0" borderId="10" xfId="57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96" fillId="0" borderId="10" xfId="57" applyFont="1" applyFill="1" applyBorder="1" applyAlignment="1" applyProtection="1">
      <alignment vertical="center" wrapText="1"/>
      <protection locked="0"/>
    </xf>
    <xf numFmtId="0" fontId="95" fillId="0" borderId="12" xfId="57" applyFont="1" applyFill="1" applyBorder="1" applyAlignment="1">
      <alignment horizontal="center" vertical="center"/>
      <protection/>
    </xf>
    <xf numFmtId="0" fontId="94" fillId="0" borderId="10" xfId="57" applyFont="1" applyFill="1" applyBorder="1" applyAlignment="1">
      <alignment horizontal="right" vertical="center"/>
      <protection/>
    </xf>
    <xf numFmtId="0" fontId="94" fillId="0" borderId="11" xfId="57" applyFont="1" applyFill="1" applyBorder="1" applyAlignment="1">
      <alignment horizontal="right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right" vertical="center"/>
      <protection/>
    </xf>
    <xf numFmtId="0" fontId="2" fillId="0" borderId="11" xfId="57" applyFont="1" applyFill="1" applyBorder="1" applyAlignment="1">
      <alignment horizontal="right" vertical="center"/>
      <protection/>
    </xf>
    <xf numFmtId="0" fontId="94" fillId="0" borderId="10" xfId="57" applyFont="1" applyFill="1" applyBorder="1" applyAlignment="1">
      <alignment horizontal="center" vertical="center"/>
      <protection/>
    </xf>
    <xf numFmtId="3" fontId="2" fillId="0" borderId="10" xfId="57" applyNumberFormat="1" applyFont="1" applyFill="1" applyBorder="1" applyAlignment="1">
      <alignment horizontal="right" vertical="center"/>
      <protection/>
    </xf>
    <xf numFmtId="3" fontId="2" fillId="0" borderId="11" xfId="57" applyNumberFormat="1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horizontal="right" vertical="center"/>
      <protection/>
    </xf>
    <xf numFmtId="0" fontId="2" fillId="0" borderId="0" xfId="57" applyFont="1" applyFill="1" applyAlignment="1">
      <alignment horizontal="right" vertical="center"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right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right" vertical="center"/>
      <protection/>
    </xf>
    <xf numFmtId="0" fontId="2" fillId="0" borderId="26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left" vertical="center"/>
      <protection/>
    </xf>
    <xf numFmtId="49" fontId="6" fillId="0" borderId="27" xfId="57" applyNumberFormat="1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 applyProtection="1">
      <alignment vertical="center" wrapText="1"/>
      <protection locked="0"/>
    </xf>
    <xf numFmtId="49" fontId="6" fillId="0" borderId="10" xfId="57" applyNumberFormat="1" applyFont="1" applyFill="1" applyBorder="1" applyAlignment="1">
      <alignment horizontal="center" vertical="center"/>
      <protection/>
    </xf>
    <xf numFmtId="3" fontId="2" fillId="0" borderId="11" xfId="57" applyNumberFormat="1" applyFont="1" applyFill="1" applyBorder="1" applyAlignment="1">
      <alignment horizontal="right" vertical="center" wrapText="1"/>
      <protection/>
    </xf>
    <xf numFmtId="3" fontId="95" fillId="0" borderId="10" xfId="57" applyNumberFormat="1" applyFont="1" applyFill="1" applyBorder="1" applyAlignment="1">
      <alignment horizontal="right" vertical="center"/>
      <protection/>
    </xf>
    <xf numFmtId="3" fontId="95" fillId="0" borderId="11" xfId="57" applyNumberFormat="1" applyFont="1" applyFill="1" applyBorder="1" applyAlignment="1">
      <alignment horizontal="right" vertical="center"/>
      <protection/>
    </xf>
    <xf numFmtId="0" fontId="96" fillId="0" borderId="12" xfId="57" applyFont="1" applyFill="1" applyBorder="1" applyAlignment="1">
      <alignment horizontal="center" vertical="center"/>
      <protection/>
    </xf>
    <xf numFmtId="3" fontId="96" fillId="0" borderId="10" xfId="57" applyNumberFormat="1" applyFont="1" applyFill="1" applyBorder="1" applyAlignment="1">
      <alignment horizontal="right" vertical="center"/>
      <protection/>
    </xf>
    <xf numFmtId="3" fontId="96" fillId="0" borderId="11" xfId="57" applyNumberFormat="1" applyFont="1" applyFill="1" applyBorder="1" applyAlignment="1">
      <alignment horizontal="right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right" vertical="center" wrapText="1"/>
      <protection/>
    </xf>
    <xf numFmtId="3" fontId="6" fillId="0" borderId="11" xfId="57" applyNumberFormat="1" applyFont="1" applyFill="1" applyBorder="1" applyAlignment="1">
      <alignment horizontal="right" vertical="center"/>
      <protection/>
    </xf>
    <xf numFmtId="3" fontId="6" fillId="0" borderId="10" xfId="57" applyNumberFormat="1" applyFont="1" applyFill="1" applyBorder="1" applyAlignment="1">
      <alignment horizontal="right" vertical="center"/>
      <protection/>
    </xf>
    <xf numFmtId="0" fontId="94" fillId="0" borderId="10" xfId="57" applyFont="1" applyFill="1" applyBorder="1" applyAlignment="1" applyProtection="1">
      <alignment vertical="center" wrapText="1"/>
      <protection locked="0"/>
    </xf>
    <xf numFmtId="0" fontId="2" fillId="0" borderId="12" xfId="57" applyFont="1" applyFill="1" applyBorder="1" applyAlignment="1">
      <alignment horizontal="center" vertical="center" wrapText="1"/>
      <protection/>
    </xf>
    <xf numFmtId="0" fontId="95" fillId="0" borderId="12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 locked="0"/>
    </xf>
    <xf numFmtId="0" fontId="94" fillId="0" borderId="12" xfId="57" applyFont="1" applyFill="1" applyBorder="1" applyAlignment="1">
      <alignment horizontal="center" vertical="center"/>
      <protection/>
    </xf>
    <xf numFmtId="3" fontId="12" fillId="0" borderId="10" xfId="57" applyNumberFormat="1" applyFont="1" applyFill="1" applyBorder="1" applyAlignment="1">
      <alignment horizontal="right" vertical="center"/>
      <protection/>
    </xf>
    <xf numFmtId="0" fontId="95" fillId="0" borderId="10" xfId="57" applyFont="1" applyFill="1" applyBorder="1" applyAlignment="1" quotePrefix="1">
      <alignment horizontal="left" vertical="center" wrapText="1"/>
      <protection/>
    </xf>
    <xf numFmtId="3" fontId="12" fillId="0" borderId="11" xfId="57" applyNumberFormat="1" applyFont="1" applyFill="1" applyBorder="1" applyAlignment="1">
      <alignment horizontal="right" vertical="center"/>
      <protection/>
    </xf>
    <xf numFmtId="3" fontId="94" fillId="0" borderId="10" xfId="57" applyNumberFormat="1" applyFont="1" applyFill="1" applyBorder="1" applyAlignment="1">
      <alignment horizontal="right" vertical="center"/>
      <protection/>
    </xf>
    <xf numFmtId="3" fontId="94" fillId="0" borderId="11" xfId="57" applyNumberFormat="1" applyFont="1" applyFill="1" applyBorder="1" applyAlignment="1">
      <alignment horizontal="right" vertical="center"/>
      <protection/>
    </xf>
    <xf numFmtId="0" fontId="95" fillId="0" borderId="0" xfId="57" applyNumberFormat="1" applyFont="1" applyFill="1" applyBorder="1" applyAlignment="1">
      <alignment vertical="center" wrapText="1"/>
      <protection/>
    </xf>
    <xf numFmtId="0" fontId="94" fillId="0" borderId="12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 applyProtection="1">
      <alignment vertical="center" wrapText="1"/>
      <protection locked="0"/>
    </xf>
    <xf numFmtId="0" fontId="2" fillId="0" borderId="10" xfId="57" applyFont="1" applyFill="1" applyBorder="1" applyAlignment="1">
      <alignment vertical="center" wrapText="1"/>
      <protection/>
    </xf>
    <xf numFmtId="0" fontId="95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3" fontId="6" fillId="0" borderId="11" xfId="57" applyNumberFormat="1" applyFont="1" applyFill="1" applyBorder="1" applyAlignment="1">
      <alignment horizontal="right" vertical="center" wrapText="1"/>
      <protection/>
    </xf>
    <xf numFmtId="0" fontId="94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95" fillId="0" borderId="10" xfId="57" applyFont="1" applyFill="1" applyBorder="1" applyAlignment="1">
      <alignment horizontal="left" vertical="center" wrapText="1"/>
      <protection/>
    </xf>
    <xf numFmtId="3" fontId="2" fillId="0" borderId="10" xfId="57" applyNumberFormat="1" applyFont="1" applyFill="1" applyBorder="1" applyAlignment="1">
      <alignment horizontal="right" vertical="center" wrapText="1"/>
      <protection/>
    </xf>
    <xf numFmtId="0" fontId="96" fillId="0" borderId="10" xfId="57" applyFont="1" applyFill="1" applyBorder="1" applyAlignment="1">
      <alignment horizontal="left" vertical="center" wrapText="1"/>
      <protection/>
    </xf>
    <xf numFmtId="0" fontId="2" fillId="0" borderId="22" xfId="57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right" vertical="center"/>
      <protection/>
    </xf>
    <xf numFmtId="3" fontId="6" fillId="0" borderId="28" xfId="57" applyNumberFormat="1" applyFont="1" applyFill="1" applyBorder="1" applyAlignment="1">
      <alignment horizontal="right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6" fillId="34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0" fillId="33" borderId="2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34" borderId="2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2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0" fontId="21" fillId="0" borderId="34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98" fillId="0" borderId="10" xfId="0" applyFont="1" applyFill="1" applyBorder="1" applyAlignment="1">
      <alignment horizontal="center"/>
    </xf>
    <xf numFmtId="3" fontId="98" fillId="0" borderId="10" xfId="0" applyNumberFormat="1" applyFont="1" applyFill="1" applyBorder="1" applyAlignment="1">
      <alignment horizontal="right"/>
    </xf>
    <xf numFmtId="3" fontId="98" fillId="0" borderId="11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wrapText="1"/>
    </xf>
    <xf numFmtId="0" fontId="97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justify" wrapText="1"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0" fillId="0" borderId="0" xfId="57">
      <alignment/>
      <protection/>
    </xf>
    <xf numFmtId="3" fontId="16" fillId="0" borderId="12" xfId="57" applyNumberFormat="1" applyFont="1" applyFill="1" applyBorder="1" applyAlignment="1">
      <alignment horizontal="center" vertical="center" wrapText="1"/>
      <protection/>
    </xf>
    <xf numFmtId="3" fontId="16" fillId="0" borderId="10" xfId="57" applyNumberFormat="1" applyFont="1" applyFill="1" applyBorder="1" applyAlignment="1">
      <alignment horizontal="center" vertical="center" wrapText="1"/>
      <protection/>
    </xf>
    <xf numFmtId="3" fontId="0" fillId="0" borderId="22" xfId="57" applyNumberFormat="1" applyFill="1" applyBorder="1">
      <alignment/>
      <protection/>
    </xf>
    <xf numFmtId="3" fontId="0" fillId="0" borderId="13" xfId="57" applyNumberFormat="1" applyFill="1" applyBorder="1">
      <alignment/>
      <protection/>
    </xf>
    <xf numFmtId="3" fontId="0" fillId="6" borderId="13" xfId="57" applyNumberFormat="1" applyFill="1" applyBorder="1">
      <alignment/>
      <protection/>
    </xf>
    <xf numFmtId="3" fontId="0" fillId="6" borderId="28" xfId="57" applyNumberFormat="1" applyFill="1" applyBorder="1">
      <alignment/>
      <protection/>
    </xf>
    <xf numFmtId="3" fontId="4" fillId="0" borderId="0" xfId="57" applyNumberFormat="1" applyFont="1" applyBorder="1" applyAlignment="1">
      <alignment horizontal="center" vertical="center" wrapText="1"/>
      <protection/>
    </xf>
    <xf numFmtId="0" fontId="99" fillId="0" borderId="15" xfId="57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00" fillId="0" borderId="13" xfId="0" applyNumberFormat="1" applyFont="1" applyFill="1" applyBorder="1" applyAlignment="1">
      <alignment horizontal="right" vertical="center" wrapText="1"/>
    </xf>
    <xf numFmtId="3" fontId="100" fillId="0" borderId="28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0" fontId="98" fillId="0" borderId="12" xfId="0" applyFont="1" applyFill="1" applyBorder="1" applyAlignment="1">
      <alignment wrapText="1"/>
    </xf>
    <xf numFmtId="0" fontId="101" fillId="0" borderId="12" xfId="0" applyFont="1" applyFill="1" applyBorder="1" applyAlignment="1">
      <alignment wrapText="1"/>
    </xf>
    <xf numFmtId="0" fontId="101" fillId="0" borderId="10" xfId="0" applyFont="1" applyFill="1" applyBorder="1" applyAlignment="1">
      <alignment horizontal="center"/>
    </xf>
    <xf numFmtId="0" fontId="101" fillId="0" borderId="0" xfId="0" applyFont="1" applyFill="1" applyBorder="1" applyAlignment="1">
      <alignment/>
    </xf>
    <xf numFmtId="0" fontId="101" fillId="0" borderId="12" xfId="0" applyFont="1" applyFill="1" applyBorder="1" applyAlignment="1">
      <alignment horizontal="left" wrapText="1"/>
    </xf>
    <xf numFmtId="0" fontId="92" fillId="0" borderId="34" xfId="0" applyFont="1" applyBorder="1" applyAlignment="1">
      <alignment horizontal="center" vertical="center" wrapText="1"/>
    </xf>
    <xf numFmtId="0" fontId="93" fillId="0" borderId="17" xfId="0" applyFont="1" applyBorder="1" applyAlignment="1">
      <alignment vertical="center" wrapText="1"/>
    </xf>
    <xf numFmtId="0" fontId="9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3" fontId="93" fillId="0" borderId="0" xfId="0" applyNumberFormat="1" applyFont="1" applyBorder="1" applyAlignment="1">
      <alignment vertical="top" wrapText="1"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 applyProtection="1">
      <alignment vertical="center" wrapText="1"/>
      <protection locked="0"/>
    </xf>
    <xf numFmtId="0" fontId="6" fillId="0" borderId="10" xfId="57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right" vertical="center"/>
      <protection/>
    </xf>
    <xf numFmtId="3" fontId="6" fillId="0" borderId="11" xfId="57" applyNumberFormat="1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 applyProtection="1">
      <alignment vertical="center" wrapText="1"/>
      <protection locked="0"/>
    </xf>
    <xf numFmtId="0" fontId="102" fillId="0" borderId="10" xfId="61" applyFont="1" applyFill="1" applyBorder="1" applyAlignment="1" applyProtection="1">
      <alignment vertical="center" wrapText="1"/>
      <protection locked="0"/>
    </xf>
    <xf numFmtId="0" fontId="103" fillId="0" borderId="10" xfId="61" applyFont="1" applyFill="1" applyBorder="1" applyAlignment="1">
      <alignment vertical="center"/>
      <protection/>
    </xf>
    <xf numFmtId="0" fontId="104" fillId="0" borderId="10" xfId="61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2" fillId="0" borderId="0" xfId="57" applyFont="1" applyFill="1" applyBorder="1" applyAlignment="1" applyProtection="1">
      <alignment vertical="center" wrapText="1"/>
      <protection locked="0"/>
    </xf>
    <xf numFmtId="3" fontId="6" fillId="0" borderId="0" xfId="57" applyNumberFormat="1" applyFont="1" applyFill="1" applyBorder="1" applyAlignment="1">
      <alignment horizontal="right" vertical="center"/>
      <protection/>
    </xf>
    <xf numFmtId="49" fontId="94" fillId="0" borderId="10" xfId="57" applyNumberFormat="1" applyFont="1" applyFill="1" applyBorder="1" applyAlignment="1">
      <alignment horizontal="center" vertical="center"/>
      <protection/>
    </xf>
    <xf numFmtId="49" fontId="105" fillId="0" borderId="10" xfId="57" applyNumberFormat="1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 quotePrefix="1">
      <alignment horizontal="center" vertical="center"/>
      <protection/>
    </xf>
    <xf numFmtId="0" fontId="94" fillId="0" borderId="10" xfId="57" applyFont="1" applyFill="1" applyBorder="1" applyAlignment="1" quotePrefix="1">
      <alignment horizontal="center" vertical="center"/>
      <protection/>
    </xf>
    <xf numFmtId="0" fontId="12" fillId="0" borderId="10" xfId="57" applyFont="1" applyFill="1" applyBorder="1" applyAlignment="1" quotePrefix="1">
      <alignment horizontal="center" vertical="center"/>
      <protection/>
    </xf>
    <xf numFmtId="0" fontId="106" fillId="0" borderId="10" xfId="57" applyFont="1" applyFill="1" applyBorder="1" applyAlignment="1" quotePrefix="1">
      <alignment horizontal="center" vertical="center"/>
      <protection/>
    </xf>
    <xf numFmtId="0" fontId="103" fillId="0" borderId="10" xfId="61" applyFont="1" applyFill="1" applyBorder="1" applyAlignment="1" quotePrefix="1">
      <alignment horizontal="center" vertical="center"/>
      <protection/>
    </xf>
    <xf numFmtId="0" fontId="105" fillId="0" borderId="10" xfId="57" applyFont="1" applyFill="1" applyBorder="1" applyAlignment="1" applyProtection="1">
      <alignment horizontal="center" vertical="center" wrapText="1"/>
      <protection locked="0"/>
    </xf>
    <xf numFmtId="0" fontId="6" fillId="0" borderId="37" xfId="57" applyFont="1" applyFill="1" applyBorder="1" applyAlignment="1">
      <alignment horizontal="center" vertical="center"/>
      <protection/>
    </xf>
    <xf numFmtId="0" fontId="105" fillId="0" borderId="1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3" fontId="107" fillId="0" borderId="0" xfId="0" applyNumberFormat="1" applyFont="1" applyFill="1" applyAlignment="1">
      <alignment/>
    </xf>
    <xf numFmtId="3" fontId="107" fillId="34" borderId="13" xfId="0" applyNumberFormat="1" applyFont="1" applyFill="1" applyBorder="1" applyAlignment="1">
      <alignment/>
    </xf>
    <xf numFmtId="3" fontId="107" fillId="0" borderId="0" xfId="0" applyNumberFormat="1" applyFont="1" applyFill="1" applyBorder="1" applyAlignment="1">
      <alignment/>
    </xf>
    <xf numFmtId="3" fontId="108" fillId="0" borderId="10" xfId="0" applyNumberFormat="1" applyFont="1" applyFill="1" applyBorder="1" applyAlignment="1">
      <alignment horizontal="center" vertical="center" wrapText="1"/>
    </xf>
    <xf numFmtId="3" fontId="107" fillId="0" borderId="13" xfId="0" applyNumberFormat="1" applyFont="1" applyFill="1" applyBorder="1" applyAlignment="1">
      <alignment/>
    </xf>
    <xf numFmtId="3" fontId="109" fillId="33" borderId="19" xfId="0" applyNumberFormat="1" applyFont="1" applyFill="1" applyBorder="1" applyAlignment="1">
      <alignment horizontal="center" vertical="center" wrapText="1"/>
    </xf>
    <xf numFmtId="3" fontId="109" fillId="33" borderId="20" xfId="0" applyNumberFormat="1" applyFont="1" applyFill="1" applyBorder="1" applyAlignment="1">
      <alignment horizontal="center" vertical="center" wrapText="1"/>
    </xf>
    <xf numFmtId="3" fontId="109" fillId="34" borderId="20" xfId="0" applyNumberFormat="1" applyFont="1" applyFill="1" applyBorder="1" applyAlignment="1">
      <alignment horizontal="center" vertical="center" wrapText="1"/>
    </xf>
    <xf numFmtId="3" fontId="109" fillId="0" borderId="20" xfId="0" applyNumberFormat="1" applyFont="1" applyFill="1" applyBorder="1" applyAlignment="1">
      <alignment horizontal="center" vertical="center" wrapText="1"/>
    </xf>
    <xf numFmtId="3" fontId="109" fillId="34" borderId="21" xfId="0" applyNumberFormat="1" applyFont="1" applyFill="1" applyBorder="1" applyAlignment="1">
      <alignment horizontal="center" vertical="center" wrapText="1"/>
    </xf>
    <xf numFmtId="3" fontId="109" fillId="0" borderId="0" xfId="0" applyNumberFormat="1" applyFont="1" applyFill="1" applyAlignment="1">
      <alignment/>
    </xf>
    <xf numFmtId="3" fontId="109" fillId="33" borderId="10" xfId="0" applyNumberFormat="1" applyFont="1" applyFill="1" applyBorder="1" applyAlignment="1">
      <alignment horizontal="center" vertical="center" wrapText="1"/>
    </xf>
    <xf numFmtId="3" fontId="109" fillId="34" borderId="10" xfId="0" applyNumberFormat="1" applyFont="1" applyFill="1" applyBorder="1" applyAlignment="1">
      <alignment horizontal="center" vertical="center" wrapText="1"/>
    </xf>
    <xf numFmtId="3" fontId="109" fillId="36" borderId="10" xfId="0" applyNumberFormat="1" applyFont="1" applyFill="1" applyBorder="1" applyAlignment="1">
      <alignment horizontal="center" vertical="center" wrapText="1"/>
    </xf>
    <xf numFmtId="3" fontId="109" fillId="0" borderId="10" xfId="0" applyNumberFormat="1" applyFont="1" applyFill="1" applyBorder="1" applyAlignment="1">
      <alignment horizontal="center" vertical="center" wrapText="1"/>
    </xf>
    <xf numFmtId="3" fontId="109" fillId="0" borderId="17" xfId="0" applyNumberFormat="1" applyFont="1" applyFill="1" applyBorder="1" applyAlignment="1">
      <alignment horizontal="center" vertical="center" wrapText="1"/>
    </xf>
    <xf numFmtId="3" fontId="109" fillId="2" borderId="10" xfId="0" applyNumberFormat="1" applyFont="1" applyFill="1" applyBorder="1" applyAlignment="1">
      <alignment horizontal="center" vertical="center" wrapText="1"/>
    </xf>
    <xf numFmtId="3" fontId="110" fillId="0" borderId="0" xfId="0" applyNumberFormat="1" applyFont="1" applyFill="1" applyAlignment="1">
      <alignment/>
    </xf>
    <xf numFmtId="3" fontId="110" fillId="33" borderId="10" xfId="0" applyNumberFormat="1" applyFont="1" applyFill="1" applyBorder="1" applyAlignment="1">
      <alignment/>
    </xf>
    <xf numFmtId="3" fontId="110" fillId="34" borderId="10" xfId="0" applyNumberFormat="1" applyFont="1" applyFill="1" applyBorder="1" applyAlignment="1">
      <alignment/>
    </xf>
    <xf numFmtId="3" fontId="110" fillId="36" borderId="10" xfId="0" applyNumberFormat="1" applyFont="1" applyFill="1" applyBorder="1" applyAlignment="1">
      <alignment/>
    </xf>
    <xf numFmtId="3" fontId="110" fillId="0" borderId="10" xfId="0" applyNumberFormat="1" applyFont="1" applyFill="1" applyBorder="1" applyAlignment="1">
      <alignment/>
    </xf>
    <xf numFmtId="3" fontId="110" fillId="2" borderId="10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57" applyFont="1" applyAlignment="1">
      <alignment horizontal="right" vertical="center"/>
      <protection/>
    </xf>
    <xf numFmtId="0" fontId="111" fillId="37" borderId="10" xfId="0" applyFont="1" applyFill="1" applyBorder="1" applyAlignment="1" applyProtection="1">
      <alignment vertical="center" wrapText="1"/>
      <protection locked="0"/>
    </xf>
    <xf numFmtId="0" fontId="111" fillId="37" borderId="10" xfId="0" applyFont="1" applyFill="1" applyBorder="1" applyAlignment="1" applyProtection="1">
      <alignment horizontal="center" vertical="center" wrapText="1"/>
      <protection locked="0"/>
    </xf>
    <xf numFmtId="0" fontId="112" fillId="37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58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0" xfId="58" applyFont="1" applyFill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horizontal="center" vertical="center" wrapText="1"/>
    </xf>
    <xf numFmtId="3" fontId="94" fillId="0" borderId="10" xfId="0" applyNumberFormat="1" applyFont="1" applyFill="1" applyBorder="1" applyAlignment="1">
      <alignment vertical="center" wrapText="1"/>
    </xf>
    <xf numFmtId="3" fontId="94" fillId="0" borderId="11" xfId="0" applyNumberFormat="1" applyFont="1" applyFill="1" applyBorder="1" applyAlignment="1">
      <alignment vertical="center" wrapText="1"/>
    </xf>
    <xf numFmtId="0" fontId="95" fillId="0" borderId="0" xfId="0" applyFont="1" applyFill="1" applyAlignment="1">
      <alignment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10" fillId="38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1" fillId="38" borderId="30" xfId="0" applyFont="1" applyFill="1" applyBorder="1" applyAlignment="1">
      <alignment horizontal="center" vertical="center" wrapText="1"/>
    </xf>
    <xf numFmtId="0" fontId="95" fillId="39" borderId="30" xfId="0" applyFont="1" applyFill="1" applyBorder="1" applyAlignment="1">
      <alignment horizontal="center" vertical="center" wrapText="1"/>
    </xf>
    <xf numFmtId="0" fontId="11" fillId="38" borderId="39" xfId="0" applyFont="1" applyFill="1" applyBorder="1" applyAlignment="1">
      <alignment horizontal="center" vertical="center" wrapText="1"/>
    </xf>
    <xf numFmtId="0" fontId="95" fillId="39" borderId="4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6" fillId="40" borderId="10" xfId="0" applyFont="1" applyFill="1" applyBorder="1" applyAlignment="1">
      <alignment horizontal="center" vertical="center" wrapText="1"/>
    </xf>
    <xf numFmtId="3" fontId="2" fillId="40" borderId="10" xfId="0" applyNumberFormat="1" applyFont="1" applyFill="1" applyBorder="1" applyAlignment="1">
      <alignment horizontal="center" vertical="center" wrapText="1"/>
    </xf>
    <xf numFmtId="3" fontId="2" fillId="40" borderId="11" xfId="0" applyNumberFormat="1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 wrapText="1"/>
    </xf>
    <xf numFmtId="3" fontId="11" fillId="38" borderId="39" xfId="0" applyNumberFormat="1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vertical="center" wrapText="1"/>
    </xf>
    <xf numFmtId="0" fontId="94" fillId="0" borderId="13" xfId="0" applyFont="1" applyFill="1" applyBorder="1" applyAlignment="1">
      <alignment horizontal="center" vertical="center" wrapText="1"/>
    </xf>
    <xf numFmtId="3" fontId="94" fillId="0" borderId="13" xfId="0" applyNumberFormat="1" applyFont="1" applyFill="1" applyBorder="1" applyAlignment="1">
      <alignment vertical="center" wrapText="1"/>
    </xf>
    <xf numFmtId="3" fontId="94" fillId="0" borderId="28" xfId="0" applyNumberFormat="1" applyFont="1" applyFill="1" applyBorder="1" applyAlignment="1">
      <alignment vertical="center" wrapText="1"/>
    </xf>
    <xf numFmtId="3" fontId="2" fillId="12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3" fontId="14" fillId="0" borderId="0" xfId="62" applyNumberFormat="1" applyFont="1" applyAlignment="1" applyProtection="1">
      <alignment vertical="center"/>
      <protection locked="0"/>
    </xf>
    <xf numFmtId="3" fontId="15" fillId="0" borderId="0" xfId="62" applyNumberFormat="1" applyFont="1" applyAlignment="1" applyProtection="1">
      <alignment vertical="center"/>
      <protection locked="0"/>
    </xf>
    <xf numFmtId="3" fontId="14" fillId="0" borderId="0" xfId="62" applyNumberFormat="1" applyFont="1" applyAlignment="1" applyProtection="1">
      <alignment vertical="center"/>
      <protection/>
    </xf>
    <xf numFmtId="3" fontId="0" fillId="0" borderId="0" xfId="62" applyNumberFormat="1" applyAlignment="1" applyProtection="1">
      <alignment vertical="center"/>
      <protection/>
    </xf>
    <xf numFmtId="3" fontId="16" fillId="0" borderId="0" xfId="62" applyNumberFormat="1" applyFont="1" applyAlignment="1" applyProtection="1">
      <alignment vertical="center"/>
      <protection/>
    </xf>
    <xf numFmtId="0" fontId="0" fillId="0" borderId="0" xfId="62" applyAlignment="1">
      <alignment vertical="center"/>
      <protection/>
    </xf>
    <xf numFmtId="0" fontId="16" fillId="0" borderId="0" xfId="62" applyFont="1" applyAlignment="1">
      <alignment vertical="center"/>
      <protection/>
    </xf>
    <xf numFmtId="3" fontId="5" fillId="0" borderId="0" xfId="0" applyNumberFormat="1" applyFont="1" applyFill="1" applyAlignment="1">
      <alignment vertical="center" wrapText="1"/>
    </xf>
    <xf numFmtId="3" fontId="16" fillId="0" borderId="0" xfId="62" applyNumberFormat="1" applyFont="1" applyAlignment="1" applyProtection="1">
      <alignment horizontal="center" vertical="center"/>
      <protection/>
    </xf>
    <xf numFmtId="3" fontId="0" fillId="0" borderId="0" xfId="62" applyNumberFormat="1" applyFont="1" applyAlignment="1" applyProtection="1">
      <alignment vertical="center"/>
      <protection/>
    </xf>
    <xf numFmtId="3" fontId="0" fillId="0" borderId="0" xfId="62" applyNumberFormat="1" applyFont="1" applyAlignment="1" applyProtection="1" quotePrefix="1">
      <alignment horizontal="center" vertical="center"/>
      <protection/>
    </xf>
    <xf numFmtId="3" fontId="16" fillId="0" borderId="0" xfId="62" applyNumberFormat="1" applyFont="1" applyAlignment="1" applyProtection="1" quotePrefix="1">
      <alignment horizontal="center" vertical="center"/>
      <protection/>
    </xf>
    <xf numFmtId="3" fontId="16" fillId="0" borderId="23" xfId="62" applyNumberFormat="1" applyFont="1" applyBorder="1" applyAlignment="1" applyProtection="1">
      <alignment horizontal="center" vertical="center"/>
      <protection/>
    </xf>
    <xf numFmtId="49" fontId="16" fillId="0" borderId="41" xfId="62" applyNumberFormat="1" applyFont="1" applyBorder="1" applyAlignment="1" applyProtection="1">
      <alignment horizontal="center" vertical="center"/>
      <protection/>
    </xf>
    <xf numFmtId="3" fontId="16" fillId="0" borderId="23" xfId="62" applyNumberFormat="1" applyFont="1" applyBorder="1" applyAlignment="1" applyProtection="1">
      <alignment vertical="center"/>
      <protection/>
    </xf>
    <xf numFmtId="3" fontId="16" fillId="0" borderId="23" xfId="62" applyNumberFormat="1" applyFont="1" applyBorder="1" applyAlignment="1" applyProtection="1" quotePrefix="1">
      <alignment horizontal="center" vertical="center"/>
      <protection/>
    </xf>
    <xf numFmtId="3" fontId="0" fillId="0" borderId="41" xfId="62" applyNumberFormat="1" applyBorder="1" applyAlignment="1" applyProtection="1">
      <alignment vertical="center"/>
      <protection/>
    </xf>
    <xf numFmtId="3" fontId="16" fillId="0" borderId="42" xfId="62" applyNumberFormat="1" applyFont="1" applyBorder="1" applyAlignment="1" applyProtection="1">
      <alignment vertical="center"/>
      <protection/>
    </xf>
    <xf numFmtId="3" fontId="16" fillId="0" borderId="42" xfId="62" applyNumberFormat="1" applyFont="1" applyBorder="1" applyAlignment="1" applyProtection="1" quotePrefix="1">
      <alignment horizontal="center" vertical="center"/>
      <protection/>
    </xf>
    <xf numFmtId="3" fontId="17" fillId="0" borderId="43" xfId="62" applyNumberFormat="1" applyFont="1" applyBorder="1" applyAlignment="1" applyProtection="1">
      <alignment horizontal="center" vertical="center"/>
      <protection/>
    </xf>
    <xf numFmtId="3" fontId="0" fillId="0" borderId="24" xfId="62" applyNumberFormat="1" applyFont="1" applyBorder="1" applyAlignment="1" applyProtection="1">
      <alignment vertical="center"/>
      <protection/>
    </xf>
    <xf numFmtId="49" fontId="0" fillId="0" borderId="24" xfId="62" applyNumberFormat="1" applyFont="1" applyBorder="1" applyAlignment="1" applyProtection="1">
      <alignment horizontal="center" vertical="center"/>
      <protection/>
    </xf>
    <xf numFmtId="3" fontId="0" fillId="0" borderId="44" xfId="62" applyNumberFormat="1" applyBorder="1" applyAlignment="1" applyProtection="1">
      <alignment vertical="center"/>
      <protection/>
    </xf>
    <xf numFmtId="3" fontId="0" fillId="0" borderId="24" xfId="62" applyNumberFormat="1" applyFont="1" applyBorder="1" applyAlignment="1" applyProtection="1" quotePrefix="1">
      <alignment horizontal="center" vertical="center"/>
      <protection/>
    </xf>
    <xf numFmtId="3" fontId="0" fillId="0" borderId="45" xfId="62" applyNumberFormat="1" applyFont="1" applyBorder="1" applyAlignment="1" applyProtection="1">
      <alignment vertical="center"/>
      <protection/>
    </xf>
    <xf numFmtId="3" fontId="0" fillId="0" borderId="45" xfId="62" applyNumberFormat="1" applyFont="1" applyBorder="1" applyAlignment="1" applyProtection="1" quotePrefix="1">
      <alignment horizontal="center" vertical="center"/>
      <protection/>
    </xf>
    <xf numFmtId="3" fontId="0" fillId="0" borderId="46" xfId="62" applyNumberFormat="1" applyBorder="1" applyAlignment="1" applyProtection="1">
      <alignment vertical="center"/>
      <protection/>
    </xf>
    <xf numFmtId="3" fontId="16" fillId="0" borderId="23" xfId="62" applyNumberFormat="1" applyFont="1" applyBorder="1" applyAlignment="1" applyProtection="1">
      <alignment vertical="center" wrapText="1"/>
      <protection/>
    </xf>
    <xf numFmtId="3" fontId="16" fillId="0" borderId="41" xfId="62" applyNumberFormat="1" applyFont="1" applyBorder="1" applyAlignment="1" applyProtection="1">
      <alignment vertical="center"/>
      <protection/>
    </xf>
    <xf numFmtId="3" fontId="0" fillId="0" borderId="42" xfId="62" applyNumberFormat="1" applyFont="1" applyBorder="1" applyAlignment="1" applyProtection="1">
      <alignment vertical="center"/>
      <protection/>
    </xf>
    <xf numFmtId="49" fontId="0" fillId="0" borderId="42" xfId="62" applyNumberFormat="1" applyFont="1" applyBorder="1" applyAlignment="1" applyProtection="1">
      <alignment horizontal="center" vertical="center"/>
      <protection/>
    </xf>
    <xf numFmtId="3" fontId="0" fillId="0" borderId="43" xfId="62" applyNumberFormat="1" applyBorder="1" applyAlignment="1" applyProtection="1">
      <alignment vertical="center"/>
      <protection/>
    </xf>
    <xf numFmtId="49" fontId="0" fillId="0" borderId="42" xfId="62" applyNumberFormat="1" applyFont="1" applyBorder="1" applyAlignment="1" applyProtection="1" quotePrefix="1">
      <alignment horizontal="center" vertical="center"/>
      <protection/>
    </xf>
    <xf numFmtId="49" fontId="0" fillId="0" borderId="45" xfId="62" applyNumberFormat="1" applyFont="1" applyBorder="1" applyAlignment="1" applyProtection="1">
      <alignment horizontal="center" vertical="center"/>
      <protection/>
    </xf>
    <xf numFmtId="49" fontId="0" fillId="0" borderId="24" xfId="62" applyNumberFormat="1" applyFont="1" applyBorder="1" applyAlignment="1" applyProtection="1" quotePrefix="1">
      <alignment horizontal="center" vertical="center"/>
      <protection/>
    </xf>
    <xf numFmtId="3" fontId="16" fillId="0" borderId="23" xfId="62" applyNumberFormat="1" applyFont="1" applyFill="1" applyBorder="1" applyAlignment="1" applyProtection="1">
      <alignment vertical="center" wrapText="1"/>
      <protection/>
    </xf>
    <xf numFmtId="3" fontId="0" fillId="0" borderId="47" xfId="62" applyNumberFormat="1" applyFont="1" applyBorder="1" applyAlignment="1" applyProtection="1">
      <alignment vertical="center"/>
      <protection/>
    </xf>
    <xf numFmtId="3" fontId="0" fillId="0" borderId="47" xfId="62" applyNumberFormat="1" applyFont="1" applyBorder="1" applyAlignment="1" applyProtection="1" quotePrefix="1">
      <alignment horizontal="center" vertical="center"/>
      <protection/>
    </xf>
    <xf numFmtId="3" fontId="0" fillId="0" borderId="48" xfId="62" applyNumberFormat="1" applyBorder="1" applyAlignment="1" applyProtection="1">
      <alignment vertical="center"/>
      <protection/>
    </xf>
    <xf numFmtId="49" fontId="0" fillId="0" borderId="47" xfId="62" applyNumberFormat="1" applyFont="1" applyBorder="1" applyAlignment="1" applyProtection="1" quotePrefix="1">
      <alignment horizontal="center" vertical="center"/>
      <protection/>
    </xf>
    <xf numFmtId="3" fontId="0" fillId="0" borderId="49" xfId="62" applyNumberFormat="1" applyFont="1" applyBorder="1" applyAlignment="1" applyProtection="1">
      <alignment vertical="center"/>
      <protection/>
    </xf>
    <xf numFmtId="49" fontId="0" fillId="0" borderId="49" xfId="62" applyNumberFormat="1" applyFont="1" applyBorder="1" applyAlignment="1" applyProtection="1" quotePrefix="1">
      <alignment horizontal="center" vertical="center"/>
      <protection/>
    </xf>
    <xf numFmtId="3" fontId="0" fillId="0" borderId="50" xfId="62" applyNumberFormat="1" applyBorder="1" applyAlignment="1" applyProtection="1">
      <alignment vertical="center"/>
      <protection/>
    </xf>
    <xf numFmtId="3" fontId="16" fillId="0" borderId="0" xfId="62" applyNumberFormat="1" applyFont="1" applyFill="1" applyBorder="1" applyAlignment="1" applyProtection="1">
      <alignment vertical="center"/>
      <protection/>
    </xf>
    <xf numFmtId="3" fontId="16" fillId="0" borderId="0" xfId="62" applyNumberFormat="1" applyFont="1" applyFill="1" applyBorder="1" applyAlignment="1" applyProtection="1">
      <alignment horizontal="center" vertical="center"/>
      <protection/>
    </xf>
    <xf numFmtId="3" fontId="16" fillId="0" borderId="0" xfId="62" applyNumberFormat="1" applyFont="1" applyBorder="1" applyAlignment="1" applyProtection="1">
      <alignment vertical="center"/>
      <protection/>
    </xf>
    <xf numFmtId="3" fontId="0" fillId="0" borderId="0" xfId="62" applyNumberFormat="1" applyBorder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3" fontId="14" fillId="0" borderId="0" xfId="62" applyNumberFormat="1" applyFont="1" applyAlignment="1" applyProtection="1">
      <alignment horizontal="left" vertical="center"/>
      <protection/>
    </xf>
    <xf numFmtId="3" fontId="0" fillId="0" borderId="0" xfId="62" applyNumberFormat="1" applyAlignment="1" applyProtection="1">
      <alignment vertical="center"/>
      <protection locked="0"/>
    </xf>
    <xf numFmtId="3" fontId="3" fillId="0" borderId="0" xfId="62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51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58" applyFont="1" applyFill="1" applyAlignment="1">
      <alignment horizontal="center" vertical="center"/>
      <protection/>
    </xf>
    <xf numFmtId="3" fontId="2" fillId="0" borderId="0" xfId="58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Fill="1" applyAlignment="1">
      <alignment horizontal="center" vertical="center"/>
    </xf>
    <xf numFmtId="0" fontId="104" fillId="0" borderId="11" xfId="61" applyFont="1" applyFill="1" applyBorder="1" applyAlignment="1">
      <alignment horizontal="center" vertical="center"/>
      <protection/>
    </xf>
    <xf numFmtId="0" fontId="111" fillId="37" borderId="11" xfId="0" applyFont="1" applyFill="1" applyBorder="1" applyAlignment="1" applyProtection="1">
      <alignment vertical="center" wrapText="1"/>
      <protection locked="0"/>
    </xf>
    <xf numFmtId="0" fontId="2" fillId="0" borderId="0" xfId="57" applyFont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95" fillId="0" borderId="0" xfId="57" applyFont="1" applyAlignment="1">
      <alignment vertical="center"/>
      <protection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96" fillId="0" borderId="0" xfId="57" applyFont="1" applyFill="1" applyAlignment="1">
      <alignment vertical="center"/>
      <protection/>
    </xf>
    <xf numFmtId="0" fontId="95" fillId="0" borderId="0" xfId="57" applyFont="1" applyFill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2" fillId="38" borderId="0" xfId="57" applyFont="1" applyFill="1" applyAlignment="1">
      <alignment vertical="center"/>
      <protection/>
    </xf>
    <xf numFmtId="0" fontId="33" fillId="40" borderId="0" xfId="61" applyFont="1" applyFill="1" applyAlignment="1">
      <alignment horizontal="center" vertical="center"/>
      <protection/>
    </xf>
    <xf numFmtId="0" fontId="34" fillId="40" borderId="0" xfId="61" applyFont="1" applyFill="1" applyAlignment="1">
      <alignment vertical="center"/>
      <protection/>
    </xf>
    <xf numFmtId="0" fontId="33" fillId="40" borderId="0" xfId="61" applyFont="1" applyFill="1" applyAlignment="1">
      <alignment vertical="center"/>
      <protection/>
    </xf>
    <xf numFmtId="0" fontId="33" fillId="40" borderId="52" xfId="61" applyFont="1" applyFill="1" applyBorder="1" applyAlignment="1">
      <alignment horizontal="center" vertical="center"/>
      <protection/>
    </xf>
    <xf numFmtId="0" fontId="34" fillId="40" borderId="53" xfId="61" applyFont="1" applyFill="1" applyBorder="1" applyAlignment="1">
      <alignment vertical="center"/>
      <protection/>
    </xf>
    <xf numFmtId="0" fontId="33" fillId="40" borderId="54" xfId="61" applyFont="1" applyFill="1" applyBorder="1" applyAlignment="1">
      <alignment horizontal="center" vertical="center"/>
      <protection/>
    </xf>
    <xf numFmtId="0" fontId="34" fillId="40" borderId="55" xfId="61" applyFont="1" applyFill="1" applyBorder="1" applyAlignment="1">
      <alignment horizontal="center" vertical="center"/>
      <protection/>
    </xf>
    <xf numFmtId="0" fontId="34" fillId="40" borderId="56" xfId="61" applyFont="1" applyFill="1" applyBorder="1" applyAlignment="1">
      <alignment vertical="center"/>
      <protection/>
    </xf>
    <xf numFmtId="0" fontId="33" fillId="40" borderId="57" xfId="61" applyFont="1" applyFill="1" applyBorder="1" applyAlignment="1">
      <alignment vertical="center"/>
      <protection/>
    </xf>
    <xf numFmtId="0" fontId="34" fillId="40" borderId="58" xfId="61" applyFont="1" applyFill="1" applyBorder="1" applyAlignment="1">
      <alignment horizontal="center" vertical="center"/>
      <protection/>
    </xf>
    <xf numFmtId="0" fontId="34" fillId="40" borderId="24" xfId="61" applyFont="1" applyFill="1" applyBorder="1" applyAlignment="1">
      <alignment vertical="center"/>
      <protection/>
    </xf>
    <xf numFmtId="0" fontId="33" fillId="40" borderId="44" xfId="61" applyFont="1" applyFill="1" applyBorder="1" applyAlignment="1">
      <alignment vertical="center"/>
      <protection/>
    </xf>
    <xf numFmtId="0" fontId="34" fillId="40" borderId="59" xfId="61" applyFont="1" applyFill="1" applyBorder="1" applyAlignment="1">
      <alignment horizontal="center" vertical="center"/>
      <protection/>
    </xf>
    <xf numFmtId="0" fontId="34" fillId="40" borderId="24" xfId="61" applyFont="1" applyFill="1" applyBorder="1" applyAlignment="1">
      <alignment vertical="center" wrapText="1"/>
      <protection/>
    </xf>
    <xf numFmtId="0" fontId="34" fillId="40" borderId="45" xfId="61" applyFont="1" applyFill="1" applyBorder="1" applyAlignment="1">
      <alignment vertical="center"/>
      <protection/>
    </xf>
    <xf numFmtId="0" fontId="33" fillId="40" borderId="46" xfId="61" applyFont="1" applyFill="1" applyBorder="1" applyAlignment="1">
      <alignment vertical="center"/>
      <protection/>
    </xf>
    <xf numFmtId="0" fontId="34" fillId="40" borderId="60" xfId="61" applyFont="1" applyFill="1" applyBorder="1" applyAlignment="1">
      <alignment horizontal="center" vertical="center"/>
      <protection/>
    </xf>
    <xf numFmtId="0" fontId="0" fillId="37" borderId="24" xfId="61" applyFont="1" applyFill="1" applyBorder="1" applyAlignment="1">
      <alignment vertical="center"/>
      <protection/>
    </xf>
    <xf numFmtId="0" fontId="16" fillId="37" borderId="44" xfId="61" applyFont="1" applyFill="1" applyBorder="1" applyAlignment="1">
      <alignment vertical="center"/>
      <protection/>
    </xf>
    <xf numFmtId="0" fontId="0" fillId="37" borderId="59" xfId="61" applyFont="1" applyFill="1" applyBorder="1" applyAlignment="1">
      <alignment horizontal="center" vertical="center"/>
      <protection/>
    </xf>
    <xf numFmtId="0" fontId="34" fillId="37" borderId="47" xfId="61" applyFont="1" applyFill="1" applyBorder="1" applyAlignment="1">
      <alignment vertical="center" wrapText="1"/>
      <protection/>
    </xf>
    <xf numFmtId="0" fontId="33" fillId="37" borderId="48" xfId="61" applyFont="1" applyFill="1" applyBorder="1" applyAlignment="1">
      <alignment vertical="center"/>
      <protection/>
    </xf>
    <xf numFmtId="0" fontId="34" fillId="37" borderId="61" xfId="6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 vertical="center"/>
      <protection/>
    </xf>
    <xf numFmtId="0" fontId="113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113" fillId="0" borderId="0" xfId="57" applyFont="1" applyAlignment="1">
      <alignment horizontal="center" vertical="center"/>
      <protection/>
    </xf>
    <xf numFmtId="3" fontId="4" fillId="0" borderId="0" xfId="57" applyNumberFormat="1" applyFont="1" applyFill="1" applyAlignment="1">
      <alignment horizontal="center" vertical="center"/>
      <protection/>
    </xf>
    <xf numFmtId="0" fontId="4" fillId="0" borderId="10" xfId="57" applyFont="1" applyBorder="1" applyAlignment="1">
      <alignment vertical="center" wrapText="1"/>
      <protection/>
    </xf>
    <xf numFmtId="0" fontId="113" fillId="0" borderId="36" xfId="57" applyFont="1" applyBorder="1" applyAlignment="1">
      <alignment horizontal="center" vertical="center" wrapText="1"/>
      <protection/>
    </xf>
    <xf numFmtId="0" fontId="5" fillId="0" borderId="37" xfId="57" applyFont="1" applyBorder="1" applyAlignment="1">
      <alignment horizontal="center" vertical="center" wrapText="1"/>
      <protection/>
    </xf>
    <xf numFmtId="3" fontId="5" fillId="0" borderId="38" xfId="57" applyNumberFormat="1" applyFont="1" applyFill="1" applyBorder="1" applyAlignment="1">
      <alignment horizontal="center" vertical="center" wrapText="1"/>
      <protection/>
    </xf>
    <xf numFmtId="0" fontId="114" fillId="0" borderId="14" xfId="57" applyFont="1" applyFill="1" applyBorder="1" applyAlignment="1">
      <alignment horizontal="center" vertical="center" wrapText="1"/>
      <protection/>
    </xf>
    <xf numFmtId="0" fontId="115" fillId="0" borderId="15" xfId="57" applyFont="1" applyFill="1" applyBorder="1" applyAlignment="1">
      <alignment vertical="center" wrapText="1"/>
      <protection/>
    </xf>
    <xf numFmtId="0" fontId="115" fillId="0" borderId="0" xfId="57" applyFont="1" applyFill="1" applyAlignment="1">
      <alignment vertical="center"/>
      <protection/>
    </xf>
    <xf numFmtId="0" fontId="113" fillId="0" borderId="36" xfId="57" applyFont="1" applyFill="1" applyBorder="1" applyAlignment="1">
      <alignment horizontal="center" vertical="center" wrapText="1"/>
      <protection/>
    </xf>
    <xf numFmtId="0" fontId="99" fillId="0" borderId="37" xfId="57" applyFont="1" applyFill="1" applyBorder="1" applyAlignment="1">
      <alignment vertical="center" wrapText="1"/>
      <protection/>
    </xf>
    <xf numFmtId="0" fontId="116" fillId="0" borderId="0" xfId="57" applyFont="1" applyFill="1" applyAlignment="1">
      <alignment vertical="center"/>
      <protection/>
    </xf>
    <xf numFmtId="0" fontId="113" fillId="0" borderId="14" xfId="57" applyFont="1" applyFill="1" applyBorder="1" applyAlignment="1">
      <alignment horizontal="center" vertical="center" wrapText="1"/>
      <protection/>
    </xf>
    <xf numFmtId="0" fontId="114" fillId="0" borderId="26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vertical="center" wrapText="1"/>
      <protection/>
    </xf>
    <xf numFmtId="0" fontId="114" fillId="0" borderId="12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114" fillId="0" borderId="34" xfId="57" applyFont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0" fontId="4" fillId="0" borderId="17" xfId="57" applyFont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114" fillId="0" borderId="14" xfId="57" applyFont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vertical="center" wrapText="1"/>
      <protection/>
    </xf>
    <xf numFmtId="0" fontId="114" fillId="0" borderId="36" xfId="57" applyFont="1" applyBorder="1" applyAlignment="1">
      <alignment horizontal="center" vertical="center" wrapText="1"/>
      <protection/>
    </xf>
    <xf numFmtId="0" fontId="4" fillId="0" borderId="37" xfId="57" applyFont="1" applyBorder="1" applyAlignment="1">
      <alignment vertical="center" wrapText="1"/>
      <protection/>
    </xf>
    <xf numFmtId="0" fontId="115" fillId="0" borderId="14" xfId="57" applyFont="1" applyFill="1" applyBorder="1" applyAlignment="1">
      <alignment horizontal="center" vertical="center" wrapText="1"/>
      <protection/>
    </xf>
    <xf numFmtId="0" fontId="117" fillId="0" borderId="15" xfId="57" applyFont="1" applyFill="1" applyBorder="1" applyAlignment="1">
      <alignment vertical="center" wrapText="1"/>
      <protection/>
    </xf>
    <xf numFmtId="0" fontId="115" fillId="0" borderId="0" xfId="57" applyFont="1" applyFill="1" applyBorder="1" applyAlignment="1">
      <alignment vertical="center"/>
      <protection/>
    </xf>
    <xf numFmtId="0" fontId="116" fillId="0" borderId="0" xfId="57" applyFont="1" applyFill="1" applyBorder="1" applyAlignment="1">
      <alignment vertical="center"/>
      <protection/>
    </xf>
    <xf numFmtId="3" fontId="114" fillId="0" borderId="26" xfId="57" applyNumberFormat="1" applyFont="1" applyBorder="1" applyAlignment="1">
      <alignment horizontal="center" vertical="center" wrapText="1"/>
      <protection/>
    </xf>
    <xf numFmtId="3" fontId="4" fillId="0" borderId="27" xfId="57" applyNumberFormat="1" applyFont="1" applyFill="1" applyBorder="1" applyAlignment="1">
      <alignment vertical="center" wrapText="1"/>
      <protection/>
    </xf>
    <xf numFmtId="3" fontId="4" fillId="0" borderId="0" xfId="57" applyNumberFormat="1" applyFont="1" applyAlignment="1">
      <alignment vertical="center"/>
      <protection/>
    </xf>
    <xf numFmtId="3" fontId="4" fillId="0" borderId="0" xfId="57" applyNumberFormat="1" applyFont="1" applyBorder="1" applyAlignment="1">
      <alignment vertical="center"/>
      <protection/>
    </xf>
    <xf numFmtId="0" fontId="114" fillId="0" borderId="22" xfId="57" applyFont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vertical="center" wrapText="1"/>
      <protection/>
    </xf>
    <xf numFmtId="0" fontId="114" fillId="0" borderId="0" xfId="57" applyFont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5" fillId="0" borderId="14" xfId="0" applyFont="1" applyFill="1" applyBorder="1" applyAlignment="1">
      <alignment horizontal="left" vertical="center"/>
    </xf>
    <xf numFmtId="0" fontId="115" fillId="0" borderId="15" xfId="0" applyFont="1" applyFill="1" applyBorder="1" applyAlignment="1">
      <alignment horizontal="center" vertical="center"/>
    </xf>
    <xf numFmtId="3" fontId="115" fillId="0" borderId="15" xfId="0" applyNumberFormat="1" applyFont="1" applyFill="1" applyBorder="1" applyAlignment="1">
      <alignment horizontal="right" vertical="center"/>
    </xf>
    <xf numFmtId="3" fontId="115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0" fontId="4" fillId="1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1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18" fillId="0" borderId="12" xfId="0" applyFont="1" applyFill="1" applyBorder="1" applyAlignment="1">
      <alignment vertical="center"/>
    </xf>
    <xf numFmtId="0" fontId="118" fillId="0" borderId="1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62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17" fillId="0" borderId="12" xfId="0" applyFont="1" applyFill="1" applyBorder="1" applyAlignment="1">
      <alignment vertical="center" wrapText="1"/>
    </xf>
    <xf numFmtId="0" fontId="117" fillId="0" borderId="1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vertical="center"/>
    </xf>
    <xf numFmtId="0" fontId="118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3" fontId="5" fillId="35" borderId="15" xfId="0" applyNumberFormat="1" applyFont="1" applyFill="1" applyBorder="1" applyAlignment="1">
      <alignment vertical="center"/>
    </xf>
    <xf numFmtId="3" fontId="5" fillId="35" borderId="16" xfId="0" applyNumberFormat="1" applyFont="1" applyFill="1" applyBorder="1" applyAlignment="1">
      <alignment vertical="center"/>
    </xf>
    <xf numFmtId="0" fontId="5" fillId="35" borderId="63" xfId="0" applyFont="1" applyFill="1" applyBorder="1" applyAlignment="1">
      <alignment horizontal="left" vertical="center"/>
    </xf>
    <xf numFmtId="0" fontId="5" fillId="35" borderId="64" xfId="0" applyFont="1" applyFill="1" applyBorder="1" applyAlignment="1">
      <alignment horizontal="center" vertical="center"/>
    </xf>
    <xf numFmtId="3" fontId="5" fillId="35" borderId="64" xfId="0" applyNumberFormat="1" applyFont="1" applyFill="1" applyBorder="1" applyAlignment="1">
      <alignment vertical="center"/>
    </xf>
    <xf numFmtId="3" fontId="5" fillId="35" borderId="6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62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119" fillId="0" borderId="0" xfId="0" applyNumberFormat="1" applyFont="1" applyAlignment="1">
      <alignment vertical="center"/>
    </xf>
    <xf numFmtId="0" fontId="94" fillId="0" borderId="12" xfId="0" applyFont="1" applyBorder="1" applyAlignment="1">
      <alignment vertical="center" wrapText="1"/>
    </xf>
    <xf numFmtId="0" fontId="95" fillId="0" borderId="0" xfId="0" applyFont="1" applyAlignment="1">
      <alignment vertical="center"/>
    </xf>
    <xf numFmtId="0" fontId="94" fillId="0" borderId="34" xfId="0" applyFont="1" applyBorder="1" applyAlignment="1">
      <alignment vertical="center" wrapText="1"/>
    </xf>
    <xf numFmtId="0" fontId="9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vertical="center" wrapText="1"/>
    </xf>
    <xf numFmtId="0" fontId="94" fillId="0" borderId="2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93" fillId="0" borderId="17" xfId="0" applyNumberFormat="1" applyFont="1" applyBorder="1" applyAlignment="1">
      <alignment vertical="center" wrapText="1"/>
    </xf>
    <xf numFmtId="3" fontId="93" fillId="0" borderId="18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93" fillId="0" borderId="13" xfId="0" applyNumberFormat="1" applyFont="1" applyBorder="1" applyAlignment="1">
      <alignment vertical="center" wrapText="1"/>
    </xf>
    <xf numFmtId="3" fontId="93" fillId="0" borderId="28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horizontal="left" vertical="center" wrapText="1"/>
    </xf>
    <xf numFmtId="3" fontId="2" fillId="35" borderId="12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 horizontal="center" vertical="center"/>
    </xf>
    <xf numFmtId="3" fontId="6" fillId="35" borderId="2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94" fillId="0" borderId="11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94" fillId="0" borderId="28" xfId="0" applyNumberFormat="1" applyFont="1" applyBorder="1" applyAlignment="1">
      <alignment vertical="center" wrapText="1"/>
    </xf>
    <xf numFmtId="3" fontId="115" fillId="0" borderId="16" xfId="57" applyNumberFormat="1" applyFont="1" applyFill="1" applyBorder="1" applyAlignment="1">
      <alignment horizontal="right" vertical="center" wrapText="1"/>
      <protection/>
    </xf>
    <xf numFmtId="3" fontId="99" fillId="0" borderId="38" xfId="57" applyNumberFormat="1" applyFont="1" applyFill="1" applyBorder="1" applyAlignment="1">
      <alignment horizontal="right" vertical="center" wrapText="1"/>
      <protection/>
    </xf>
    <xf numFmtId="3" fontId="99" fillId="0" borderId="16" xfId="57" applyNumberFormat="1" applyFont="1" applyFill="1" applyBorder="1" applyAlignment="1">
      <alignment horizontal="right" vertical="center" wrapText="1"/>
      <protection/>
    </xf>
    <xf numFmtId="3" fontId="4" fillId="0" borderId="35" xfId="57" applyNumberFormat="1" applyFont="1" applyFill="1" applyBorder="1" applyAlignment="1">
      <alignment horizontal="right" vertical="center" wrapText="1"/>
      <protection/>
    </xf>
    <xf numFmtId="3" fontId="4" fillId="0" borderId="11" xfId="57" applyNumberFormat="1" applyFont="1" applyFill="1" applyBorder="1" applyAlignment="1">
      <alignment horizontal="right" vertical="center" wrapText="1"/>
      <protection/>
    </xf>
    <xf numFmtId="3" fontId="4" fillId="0" borderId="18" xfId="57" applyNumberFormat="1" applyFont="1" applyFill="1" applyBorder="1" applyAlignment="1">
      <alignment horizontal="right" vertical="center" wrapText="1"/>
      <protection/>
    </xf>
    <xf numFmtId="3" fontId="116" fillId="0" borderId="16" xfId="57" applyNumberFormat="1" applyFont="1" applyFill="1" applyBorder="1" applyAlignment="1">
      <alignment horizontal="right" vertical="center" wrapText="1"/>
      <protection/>
    </xf>
    <xf numFmtId="3" fontId="4" fillId="0" borderId="16" xfId="57" applyNumberFormat="1" applyFont="1" applyFill="1" applyBorder="1" applyAlignment="1">
      <alignment horizontal="right" vertical="center" wrapText="1"/>
      <protection/>
    </xf>
    <xf numFmtId="3" fontId="4" fillId="0" borderId="38" xfId="57" applyNumberFormat="1" applyFont="1" applyFill="1" applyBorder="1" applyAlignment="1">
      <alignment horizontal="right" vertical="center" wrapText="1"/>
      <protection/>
    </xf>
    <xf numFmtId="3" fontId="117" fillId="0" borderId="16" xfId="57" applyNumberFormat="1" applyFont="1" applyFill="1" applyBorder="1" applyAlignment="1">
      <alignment horizontal="right" vertical="center" wrapText="1"/>
      <protection/>
    </xf>
    <xf numFmtId="3" fontId="4" fillId="0" borderId="28" xfId="57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16" fillId="0" borderId="68" xfId="62" applyNumberFormat="1" applyFont="1" applyBorder="1" applyAlignment="1" applyProtection="1">
      <alignment horizontal="center" vertical="center"/>
      <protection/>
    </xf>
    <xf numFmtId="3" fontId="16" fillId="0" borderId="69" xfId="62" applyNumberFormat="1" applyFont="1" applyBorder="1" applyAlignment="1" applyProtection="1">
      <alignment horizontal="center" vertical="center"/>
      <protection/>
    </xf>
    <xf numFmtId="3" fontId="16" fillId="0" borderId="50" xfId="62" applyNumberFormat="1" applyFont="1" applyBorder="1" applyAlignment="1" applyProtection="1">
      <alignment horizontal="center" vertical="center"/>
      <protection/>
    </xf>
    <xf numFmtId="3" fontId="16" fillId="0" borderId="68" xfId="62" applyNumberFormat="1" applyFont="1" applyBorder="1" applyAlignment="1" applyProtection="1">
      <alignment horizontal="center" vertical="center" wrapText="1"/>
      <protection/>
    </xf>
    <xf numFmtId="3" fontId="16" fillId="0" borderId="69" xfId="62" applyNumberFormat="1" applyFont="1" applyBorder="1" applyAlignment="1" applyProtection="1">
      <alignment horizontal="center" vertical="center" wrapText="1"/>
      <protection/>
    </xf>
    <xf numFmtId="3" fontId="16" fillId="0" borderId="50" xfId="62" applyNumberFormat="1" applyFont="1" applyBorder="1" applyAlignment="1" applyProtection="1">
      <alignment horizontal="center" vertical="center" wrapText="1"/>
      <protection/>
    </xf>
    <xf numFmtId="3" fontId="16" fillId="0" borderId="52" xfId="62" applyNumberFormat="1" applyFont="1" applyBorder="1" applyAlignment="1" applyProtection="1">
      <alignment horizontal="center" vertical="center"/>
      <protection/>
    </xf>
    <xf numFmtId="3" fontId="16" fillId="0" borderId="53" xfId="62" applyNumberFormat="1" applyFont="1" applyBorder="1" applyAlignment="1" applyProtection="1">
      <alignment horizontal="center" vertical="center"/>
      <protection/>
    </xf>
    <xf numFmtId="3" fontId="16" fillId="0" borderId="10" xfId="62" applyNumberFormat="1" applyFont="1" applyBorder="1" applyAlignment="1" applyProtection="1">
      <alignment horizontal="center" vertical="center" wrapText="1"/>
      <protection/>
    </xf>
    <xf numFmtId="3" fontId="16" fillId="0" borderId="18" xfId="62" applyNumberFormat="1" applyFont="1" applyBorder="1" applyAlignment="1" applyProtection="1">
      <alignment horizontal="left" vertical="center" wrapText="1"/>
      <protection/>
    </xf>
    <xf numFmtId="3" fontId="16" fillId="0" borderId="65" xfId="62" applyNumberFormat="1" applyFont="1" applyBorder="1" applyAlignment="1" applyProtection="1">
      <alignment horizontal="left" vertical="center" wrapText="1"/>
      <protection/>
    </xf>
    <xf numFmtId="3" fontId="6" fillId="0" borderId="0" xfId="62" applyNumberFormat="1" applyFont="1" applyAlignment="1" applyProtection="1">
      <alignment horizontal="center" vertical="center" wrapText="1"/>
      <protection/>
    </xf>
    <xf numFmtId="0" fontId="16" fillId="0" borderId="0" xfId="62" applyFont="1" applyAlignment="1">
      <alignment horizontal="center" vertical="center"/>
      <protection/>
    </xf>
    <xf numFmtId="0" fontId="6" fillId="0" borderId="0" xfId="58" applyFont="1" applyFill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29" xfId="57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0" fontId="6" fillId="0" borderId="62" xfId="57" applyFont="1" applyFill="1" applyBorder="1" applyAlignment="1">
      <alignment horizontal="center" vertical="center" wrapText="1"/>
      <protection/>
    </xf>
    <xf numFmtId="0" fontId="6" fillId="0" borderId="35" xfId="57" applyFont="1" applyFill="1" applyBorder="1" applyAlignment="1">
      <alignment horizontal="center" vertical="center" wrapText="1"/>
      <protection/>
    </xf>
    <xf numFmtId="0" fontId="33" fillId="40" borderId="68" xfId="61" applyFont="1" applyFill="1" applyBorder="1" applyAlignment="1">
      <alignment horizontal="center" vertical="center" wrapText="1"/>
      <protection/>
    </xf>
    <xf numFmtId="0" fontId="33" fillId="40" borderId="50" xfId="6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62" applyFont="1" applyAlignment="1">
      <alignment vertical="center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57" applyFont="1" applyAlignment="1">
      <alignment horizontal="right" vertical="center"/>
      <protection/>
    </xf>
    <xf numFmtId="0" fontId="5" fillId="0" borderId="0" xfId="57" applyFont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3" fontId="5" fillId="0" borderId="21" xfId="57" applyNumberFormat="1" applyFont="1" applyFill="1" applyBorder="1" applyAlignment="1">
      <alignment horizontal="center" vertical="center" wrapText="1"/>
      <protection/>
    </xf>
    <xf numFmtId="3" fontId="5" fillId="0" borderId="11" xfId="57" applyNumberFormat="1" applyFont="1" applyFill="1" applyBorder="1" applyAlignment="1">
      <alignment horizontal="center" vertical="center" wrapText="1"/>
      <protection/>
    </xf>
    <xf numFmtId="3" fontId="5" fillId="0" borderId="28" xfId="57" applyNumberFormat="1" applyFont="1" applyFill="1" applyBorder="1" applyAlignment="1">
      <alignment horizontal="center" vertical="center" wrapText="1"/>
      <protection/>
    </xf>
    <xf numFmtId="0" fontId="113" fillId="0" borderId="19" xfId="57" applyFont="1" applyBorder="1" applyAlignment="1">
      <alignment horizontal="center" vertical="center" wrapText="1"/>
      <protection/>
    </xf>
    <xf numFmtId="0" fontId="113" fillId="0" borderId="12" xfId="57" applyFont="1" applyBorder="1" applyAlignment="1">
      <alignment horizontal="center" vertical="center" wrapText="1"/>
      <protection/>
    </xf>
    <xf numFmtId="0" fontId="113" fillId="0" borderId="22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3" xfId="57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70" xfId="0" applyNumberFormat="1" applyFont="1" applyFill="1" applyBorder="1" applyAlignment="1">
      <alignment horizontal="center" vertical="center" wrapText="1"/>
    </xf>
    <xf numFmtId="3" fontId="16" fillId="0" borderId="71" xfId="0" applyNumberFormat="1" applyFont="1" applyFill="1" applyBorder="1" applyAlignment="1">
      <alignment horizontal="center" vertical="center" wrapText="1"/>
    </xf>
    <xf numFmtId="3" fontId="16" fillId="0" borderId="72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3" fontId="108" fillId="0" borderId="20" xfId="0" applyNumberFormat="1" applyFont="1" applyFill="1" applyBorder="1" applyAlignment="1">
      <alignment horizontal="center" vertical="center" wrapText="1"/>
    </xf>
    <xf numFmtId="3" fontId="108" fillId="0" borderId="10" xfId="0" applyNumberFormat="1" applyFont="1" applyFill="1" applyBorder="1" applyAlignment="1">
      <alignment horizontal="center" vertical="center" wrapText="1"/>
    </xf>
    <xf numFmtId="3" fontId="108" fillId="0" borderId="29" xfId="0" applyNumberFormat="1" applyFont="1" applyFill="1" applyBorder="1" applyAlignment="1">
      <alignment horizontal="center" vertical="center" wrapText="1"/>
    </xf>
    <xf numFmtId="3" fontId="108" fillId="0" borderId="27" xfId="0" applyNumberFormat="1" applyFont="1" applyFill="1" applyBorder="1" applyAlignment="1">
      <alignment horizontal="center" vertical="center" wrapText="1"/>
    </xf>
    <xf numFmtId="3" fontId="108" fillId="34" borderId="20" xfId="0" applyNumberFormat="1" applyFont="1" applyFill="1" applyBorder="1" applyAlignment="1">
      <alignment horizontal="center" vertical="center" wrapText="1"/>
    </xf>
    <xf numFmtId="3" fontId="108" fillId="34" borderId="10" xfId="0" applyNumberFormat="1" applyFont="1" applyFill="1" applyBorder="1" applyAlignment="1">
      <alignment horizontal="center" vertical="center" wrapText="1"/>
    </xf>
    <xf numFmtId="3" fontId="16" fillId="34" borderId="73" xfId="0" applyNumberFormat="1" applyFont="1" applyFill="1" applyBorder="1" applyAlignment="1">
      <alignment horizontal="center" vertical="center" wrapText="1"/>
    </xf>
    <xf numFmtId="3" fontId="16" fillId="34" borderId="31" xfId="0" applyNumberFormat="1" applyFont="1" applyFill="1" applyBorder="1" applyAlignment="1">
      <alignment horizontal="center" vertical="center" wrapText="1"/>
    </xf>
    <xf numFmtId="3" fontId="16" fillId="34" borderId="29" xfId="0" applyNumberFormat="1" applyFont="1" applyFill="1" applyBorder="1" applyAlignment="1">
      <alignment horizontal="center" vertical="center" wrapText="1"/>
    </xf>
    <xf numFmtId="3" fontId="16" fillId="34" borderId="27" xfId="0" applyNumberFormat="1" applyFont="1" applyFill="1" applyBorder="1" applyAlignment="1">
      <alignment horizontal="center" vertical="center" wrapText="1"/>
    </xf>
    <xf numFmtId="3" fontId="16" fillId="0" borderId="19" xfId="57" applyNumberFormat="1" applyFont="1" applyFill="1" applyBorder="1" applyAlignment="1">
      <alignment horizontal="center" vertical="center" wrapText="1"/>
      <protection/>
    </xf>
    <xf numFmtId="3" fontId="16" fillId="0" borderId="12" xfId="57" applyNumberFormat="1" applyFont="1" applyFill="1" applyBorder="1" applyAlignment="1">
      <alignment horizontal="center" vertical="center" wrapText="1"/>
      <protection/>
    </xf>
    <xf numFmtId="3" fontId="16" fillId="0" borderId="20" xfId="57" applyNumberFormat="1" applyFont="1" applyFill="1" applyBorder="1" applyAlignment="1">
      <alignment horizontal="center" vertical="center" wrapText="1"/>
      <protection/>
    </xf>
    <xf numFmtId="3" fontId="16" fillId="0" borderId="10" xfId="57" applyNumberFormat="1" applyFont="1" applyFill="1" applyBorder="1" applyAlignment="1">
      <alignment horizontal="center" vertical="center" wrapText="1"/>
      <protection/>
    </xf>
    <xf numFmtId="3" fontId="16" fillId="6" borderId="20" xfId="57" applyNumberFormat="1" applyFont="1" applyFill="1" applyBorder="1" applyAlignment="1">
      <alignment horizontal="center" vertical="center" wrapText="1"/>
      <protection/>
    </xf>
    <xf numFmtId="3" fontId="16" fillId="6" borderId="10" xfId="57" applyNumberFormat="1" applyFont="1" applyFill="1" applyBorder="1" applyAlignment="1">
      <alignment horizontal="center" vertical="center" wrapText="1"/>
      <protection/>
    </xf>
    <xf numFmtId="3" fontId="16" fillId="6" borderId="21" xfId="57" applyNumberFormat="1" applyFont="1" applyFill="1" applyBorder="1" applyAlignment="1">
      <alignment horizontal="center" vertical="center" wrapText="1"/>
      <protection/>
    </xf>
    <xf numFmtId="3" fontId="16" fillId="6" borderId="11" xfId="57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6\bilanturi%202016\bilant%20iunie%202016\bilant%20buget%20de%20stat%20iuni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otes2CBB50\BILANT%20BASS%20DECEMBRIE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  <sheetDataSet>
      <sheetData sheetId="0">
        <row r="76">
          <cell r="D76">
            <v>0</v>
          </cell>
          <cell r="E76">
            <v>0</v>
          </cell>
        </row>
        <row r="77">
          <cell r="D77">
            <v>5623836</v>
          </cell>
          <cell r="E77">
            <v>0</v>
          </cell>
        </row>
        <row r="78">
          <cell r="E78">
            <v>1685852</v>
          </cell>
        </row>
        <row r="79">
          <cell r="D79">
            <v>0</v>
          </cell>
          <cell r="E79">
            <v>0</v>
          </cell>
        </row>
        <row r="80">
          <cell r="D80">
            <v>20551758042</v>
          </cell>
          <cell r="E80">
            <v>10003717095</v>
          </cell>
        </row>
        <row r="81">
          <cell r="D81">
            <v>-20649712400</v>
          </cell>
          <cell r="E81">
            <v>-10005402947</v>
          </cell>
        </row>
      </sheetData>
      <sheetData sheetId="44">
        <row r="12">
          <cell r="F12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C32">
            <v>0</v>
          </cell>
          <cell r="F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14a"/>
      <sheetName val="ANEXA 29"/>
      <sheetName val="ANEXA 30"/>
      <sheetName val="ANEXA 31"/>
      <sheetName val="ANEXA 32"/>
      <sheetName val="ANEXA 40 c"/>
      <sheetName val="CONT EXEC-VENITURI"/>
      <sheetName val="CONT EXEC - CHELT"/>
      <sheetName val="corelatii"/>
      <sheetName val="ANEXA 34"/>
      <sheetName val="ANEXA 40 a"/>
      <sheetName val="CORELATII 1"/>
      <sheetName val="CORELATII 2"/>
    </sheetNames>
    <sheetDataSet>
      <sheetData sheetId="5">
        <row r="22">
          <cell r="E22">
            <v>0</v>
          </cell>
          <cell r="F22">
            <v>0</v>
          </cell>
        </row>
        <row r="25">
          <cell r="E25">
            <v>0</v>
          </cell>
          <cell r="F25">
            <v>0</v>
          </cell>
          <cell r="CY25">
            <v>0</v>
          </cell>
        </row>
      </sheetData>
      <sheetData sheetId="9">
        <row r="36">
          <cell r="E36">
            <v>0</v>
          </cell>
          <cell r="F36">
            <v>0</v>
          </cell>
          <cell r="CY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86"/>
  <sheetViews>
    <sheetView zoomScalePageLayoutView="0" workbookViewId="0" topLeftCell="A1">
      <selection activeCell="B83" sqref="B83"/>
    </sheetView>
  </sheetViews>
  <sheetFormatPr defaultColWidth="9.28125" defaultRowHeight="12.75"/>
  <cols>
    <col min="1" max="1" width="5.57421875" style="406" customWidth="1"/>
    <col min="2" max="2" width="56.00390625" style="406" customWidth="1"/>
    <col min="3" max="3" width="5.421875" style="406" customWidth="1"/>
    <col min="4" max="4" width="17.8515625" style="406" bestFit="1" customWidth="1"/>
    <col min="5" max="5" width="20.28125" style="406" customWidth="1"/>
    <col min="6" max="6" width="19.7109375" style="406" hidden="1" customWidth="1"/>
    <col min="7" max="16384" width="9.28125" style="406" customWidth="1"/>
  </cols>
  <sheetData>
    <row r="1" spans="1:5" s="411" customFormat="1" ht="15">
      <c r="A1" s="801" t="s">
        <v>1409</v>
      </c>
      <c r="B1" s="802"/>
      <c r="C1" s="406"/>
      <c r="D1" s="406"/>
      <c r="E1" s="406"/>
    </row>
    <row r="2" spans="1:5" s="411" customFormat="1" ht="15">
      <c r="A2" s="801" t="s">
        <v>1410</v>
      </c>
      <c r="B2" s="802"/>
      <c r="C2" s="406"/>
      <c r="D2" s="406"/>
      <c r="E2" s="406"/>
    </row>
    <row r="3" spans="1:5" ht="15">
      <c r="A3" s="799" t="s">
        <v>1411</v>
      </c>
      <c r="B3" s="799"/>
      <c r="C3" s="799"/>
      <c r="D3" s="799"/>
      <c r="E3" s="799"/>
    </row>
    <row r="4" spans="1:5" ht="13.5" customHeight="1">
      <c r="A4" s="800" t="s">
        <v>1412</v>
      </c>
      <c r="B4" s="800"/>
      <c r="C4" s="800"/>
      <c r="D4" s="800"/>
      <c r="E4" s="800"/>
    </row>
    <row r="5" spans="1:5" ht="15.75" thickBot="1">
      <c r="A5" s="415" t="s">
        <v>1</v>
      </c>
      <c r="E5" s="406" t="s">
        <v>2</v>
      </c>
    </row>
    <row r="6" spans="1:5" ht="30">
      <c r="A6" s="416" t="s">
        <v>3</v>
      </c>
      <c r="B6" s="417" t="s">
        <v>4</v>
      </c>
      <c r="C6" s="418" t="s">
        <v>5</v>
      </c>
      <c r="D6" s="417" t="s">
        <v>1199</v>
      </c>
      <c r="E6" s="419" t="s">
        <v>1316</v>
      </c>
    </row>
    <row r="7" spans="1:5" ht="15">
      <c r="A7" s="420" t="s">
        <v>6</v>
      </c>
      <c r="B7" s="421" t="s">
        <v>7</v>
      </c>
      <c r="C7" s="421" t="s">
        <v>8</v>
      </c>
      <c r="D7" s="421">
        <v>1</v>
      </c>
      <c r="E7" s="422">
        <v>2</v>
      </c>
    </row>
    <row r="8" spans="1:5" ht="15">
      <c r="A8" s="423">
        <v>1</v>
      </c>
      <c r="B8" s="424" t="s">
        <v>9</v>
      </c>
      <c r="C8" s="425" t="s">
        <v>10</v>
      </c>
      <c r="D8" s="426" t="s">
        <v>11</v>
      </c>
      <c r="E8" s="427" t="s">
        <v>11</v>
      </c>
    </row>
    <row r="9" spans="1:5" ht="20.25" customHeight="1">
      <c r="A9" s="423">
        <v>2</v>
      </c>
      <c r="B9" s="424" t="s">
        <v>12</v>
      </c>
      <c r="C9" s="425" t="s">
        <v>13</v>
      </c>
      <c r="D9" s="426" t="s">
        <v>11</v>
      </c>
      <c r="E9" s="427" t="s">
        <v>11</v>
      </c>
    </row>
    <row r="10" spans="1:5" ht="30">
      <c r="A10" s="399">
        <v>3</v>
      </c>
      <c r="B10" s="424" t="s">
        <v>15</v>
      </c>
      <c r="C10" s="425" t="s">
        <v>16</v>
      </c>
      <c r="D10" s="428"/>
      <c r="E10" s="429"/>
    </row>
    <row r="11" spans="1:5" ht="51" customHeight="1">
      <c r="A11" s="399">
        <v>4</v>
      </c>
      <c r="B11" s="424" t="s">
        <v>18</v>
      </c>
      <c r="C11" s="425" t="s">
        <v>19</v>
      </c>
      <c r="D11" s="428"/>
      <c r="E11" s="429"/>
    </row>
    <row r="12" spans="1:5" ht="22.5" customHeight="1">
      <c r="A12" s="399">
        <v>5</v>
      </c>
      <c r="B12" s="424" t="s">
        <v>21</v>
      </c>
      <c r="C12" s="425" t="s">
        <v>22</v>
      </c>
      <c r="D12" s="428"/>
      <c r="E12" s="429"/>
    </row>
    <row r="13" spans="1:5" ht="15" customHeight="1">
      <c r="A13" s="399">
        <v>6</v>
      </c>
      <c r="B13" s="424" t="s">
        <v>24</v>
      </c>
      <c r="C13" s="425" t="s">
        <v>25</v>
      </c>
      <c r="D13" s="428"/>
      <c r="E13" s="429"/>
    </row>
    <row r="14" spans="1:5" ht="60">
      <c r="A14" s="399">
        <v>7</v>
      </c>
      <c r="B14" s="424" t="s">
        <v>27</v>
      </c>
      <c r="C14" s="425" t="s">
        <v>28</v>
      </c>
      <c r="D14" s="428"/>
      <c r="E14" s="429"/>
    </row>
    <row r="15" spans="1:5" ht="35.25" customHeight="1">
      <c r="A15" s="399">
        <v>8</v>
      </c>
      <c r="B15" s="430" t="s">
        <v>29</v>
      </c>
      <c r="C15" s="425" t="s">
        <v>30</v>
      </c>
      <c r="D15" s="428"/>
      <c r="E15" s="429"/>
    </row>
    <row r="16" spans="1:5" ht="47.25" customHeight="1">
      <c r="A16" s="399">
        <v>9</v>
      </c>
      <c r="B16" s="424" t="s">
        <v>1432</v>
      </c>
      <c r="C16" s="425" t="s">
        <v>31</v>
      </c>
      <c r="D16" s="428">
        <v>134205</v>
      </c>
      <c r="E16" s="429">
        <v>166411</v>
      </c>
    </row>
    <row r="17" spans="1:5" ht="45.75" customHeight="1">
      <c r="A17" s="399">
        <v>10</v>
      </c>
      <c r="B17" s="430" t="s">
        <v>32</v>
      </c>
      <c r="C17" s="425" t="s">
        <v>33</v>
      </c>
      <c r="D17" s="428"/>
      <c r="E17" s="429"/>
    </row>
    <row r="18" spans="1:5" s="436" customFormat="1" ht="21" customHeight="1">
      <c r="A18" s="431">
        <v>11</v>
      </c>
      <c r="B18" s="432" t="s">
        <v>34</v>
      </c>
      <c r="C18" s="433">
        <v>15</v>
      </c>
      <c r="D18" s="434">
        <f>D10+D11+D12+D13+D14+D16</f>
        <v>134205</v>
      </c>
      <c r="E18" s="435">
        <f>E10+E11+E12+E13+E14+E16</f>
        <v>166411</v>
      </c>
    </row>
    <row r="19" spans="1:5" ht="20.25" customHeight="1">
      <c r="A19" s="399">
        <v>12</v>
      </c>
      <c r="B19" s="424" t="s">
        <v>35</v>
      </c>
      <c r="C19" s="426">
        <v>18</v>
      </c>
      <c r="D19" s="3" t="s">
        <v>11</v>
      </c>
      <c r="E19" s="4" t="s">
        <v>11</v>
      </c>
    </row>
    <row r="20" spans="1:5" ht="65.25" customHeight="1">
      <c r="A20" s="399">
        <v>13</v>
      </c>
      <c r="B20" s="424" t="s">
        <v>1242</v>
      </c>
      <c r="C20" s="437">
        <v>19</v>
      </c>
      <c r="D20" s="428"/>
      <c r="E20" s="429"/>
    </row>
    <row r="21" spans="1:5" ht="31.5" customHeight="1">
      <c r="A21" s="399">
        <v>14</v>
      </c>
      <c r="B21" s="424" t="s">
        <v>36</v>
      </c>
      <c r="C21" s="437">
        <v>20</v>
      </c>
      <c r="D21" s="3" t="s">
        <v>37</v>
      </c>
      <c r="E21" s="4" t="s">
        <v>38</v>
      </c>
    </row>
    <row r="22" spans="1:5" ht="45" customHeight="1">
      <c r="A22" s="438">
        <v>15</v>
      </c>
      <c r="B22" s="424" t="s">
        <v>1433</v>
      </c>
      <c r="C22" s="426">
        <v>21</v>
      </c>
      <c r="D22" s="428">
        <v>11496</v>
      </c>
      <c r="E22" s="429">
        <v>67830</v>
      </c>
    </row>
    <row r="23" spans="1:5" ht="45" customHeight="1">
      <c r="A23" s="439">
        <v>16</v>
      </c>
      <c r="B23" s="440" t="s">
        <v>969</v>
      </c>
      <c r="C23" s="441" t="s">
        <v>251</v>
      </c>
      <c r="D23" s="442"/>
      <c r="E23" s="443"/>
    </row>
    <row r="24" spans="1:5" ht="38.25" customHeight="1">
      <c r="A24" s="438">
        <v>17</v>
      </c>
      <c r="B24" s="430" t="s">
        <v>39</v>
      </c>
      <c r="C24" s="426">
        <v>22</v>
      </c>
      <c r="D24" s="428"/>
      <c r="E24" s="429"/>
    </row>
    <row r="25" spans="1:6" ht="15">
      <c r="A25" s="438">
        <v>18</v>
      </c>
      <c r="B25" s="430" t="s">
        <v>40</v>
      </c>
      <c r="C25" s="426">
        <v>22.1</v>
      </c>
      <c r="D25" s="3"/>
      <c r="E25" s="4"/>
      <c r="F25" s="444" t="s">
        <v>41</v>
      </c>
    </row>
    <row r="26" spans="1:5" ht="45">
      <c r="A26" s="399">
        <v>19</v>
      </c>
      <c r="B26" s="424" t="s">
        <v>42</v>
      </c>
      <c r="C26" s="426">
        <v>23</v>
      </c>
      <c r="D26" s="428"/>
      <c r="E26" s="429"/>
    </row>
    <row r="27" spans="1:5" ht="36.75" customHeight="1">
      <c r="A27" s="399">
        <v>20</v>
      </c>
      <c r="B27" s="430" t="s">
        <v>43</v>
      </c>
      <c r="C27" s="426">
        <v>24</v>
      </c>
      <c r="D27" s="428"/>
      <c r="E27" s="429"/>
    </row>
    <row r="28" spans="1:5" ht="78" customHeight="1">
      <c r="A28" s="399">
        <v>21</v>
      </c>
      <c r="B28" s="424" t="s">
        <v>44</v>
      </c>
      <c r="C28" s="426">
        <v>25</v>
      </c>
      <c r="D28" s="428"/>
      <c r="E28" s="429"/>
    </row>
    <row r="29" spans="1:5" ht="30">
      <c r="A29" s="399">
        <v>22</v>
      </c>
      <c r="B29" s="430" t="s">
        <v>970</v>
      </c>
      <c r="C29" s="426">
        <v>26</v>
      </c>
      <c r="D29" s="428"/>
      <c r="E29" s="429"/>
    </row>
    <row r="30" spans="1:5" ht="45">
      <c r="A30" s="399">
        <v>23</v>
      </c>
      <c r="B30" s="424" t="s">
        <v>45</v>
      </c>
      <c r="C30" s="426">
        <v>27</v>
      </c>
      <c r="D30" s="428"/>
      <c r="E30" s="429"/>
    </row>
    <row r="31" spans="1:5" s="436" customFormat="1" ht="18.75" customHeight="1">
      <c r="A31" s="431">
        <v>24</v>
      </c>
      <c r="B31" s="432" t="s">
        <v>46</v>
      </c>
      <c r="C31" s="433">
        <v>30</v>
      </c>
      <c r="D31" s="434">
        <f>D22+D26+D28+D30</f>
        <v>11496</v>
      </c>
      <c r="E31" s="435">
        <f>E22+E26+E28+E30</f>
        <v>67830</v>
      </c>
    </row>
    <row r="32" spans="1:5" ht="21.75" customHeight="1">
      <c r="A32" s="399">
        <v>25</v>
      </c>
      <c r="B32" s="424" t="s">
        <v>47</v>
      </c>
      <c r="C32" s="426">
        <v>31</v>
      </c>
      <c r="D32" s="428"/>
      <c r="E32" s="429"/>
    </row>
    <row r="33" spans="1:5" ht="15">
      <c r="A33" s="399">
        <v>26</v>
      </c>
      <c r="B33" s="424" t="s">
        <v>1243</v>
      </c>
      <c r="C33" s="426">
        <v>32</v>
      </c>
      <c r="D33" s="3" t="s">
        <v>11</v>
      </c>
      <c r="E33" s="4" t="s">
        <v>11</v>
      </c>
    </row>
    <row r="34" spans="1:6" ht="90">
      <c r="A34" s="399">
        <v>27</v>
      </c>
      <c r="B34" s="445" t="s">
        <v>973</v>
      </c>
      <c r="C34" s="426">
        <v>33</v>
      </c>
      <c r="D34" s="428"/>
      <c r="E34" s="429"/>
      <c r="F34" s="446" t="s">
        <v>48</v>
      </c>
    </row>
    <row r="35" spans="1:6" ht="31.5" customHeight="1">
      <c r="A35" s="399">
        <v>28</v>
      </c>
      <c r="B35" s="430" t="s">
        <v>971</v>
      </c>
      <c r="C35" s="447">
        <v>33.1</v>
      </c>
      <c r="D35" s="428"/>
      <c r="E35" s="429"/>
      <c r="F35" s="444" t="s">
        <v>49</v>
      </c>
    </row>
    <row r="36" spans="1:6" ht="18" customHeight="1">
      <c r="A36" s="399">
        <v>29</v>
      </c>
      <c r="B36" s="424" t="s">
        <v>1244</v>
      </c>
      <c r="C36" s="426">
        <v>34</v>
      </c>
      <c r="D36" s="448"/>
      <c r="E36" s="449"/>
      <c r="F36" s="444" t="s">
        <v>50</v>
      </c>
    </row>
    <row r="37" spans="1:6" ht="64.5" customHeight="1">
      <c r="A37" s="438">
        <v>30</v>
      </c>
      <c r="B37" s="450" t="s">
        <v>972</v>
      </c>
      <c r="C37" s="426">
        <v>35</v>
      </c>
      <c r="D37" s="428"/>
      <c r="E37" s="429"/>
      <c r="F37" s="451" t="s">
        <v>51</v>
      </c>
    </row>
    <row r="38" spans="1:6" ht="24" customHeight="1">
      <c r="A38" s="399">
        <v>31</v>
      </c>
      <c r="B38" s="430" t="s">
        <v>52</v>
      </c>
      <c r="C38" s="447">
        <v>35.1</v>
      </c>
      <c r="D38" s="428"/>
      <c r="E38" s="429"/>
      <c r="F38" s="444" t="s">
        <v>49</v>
      </c>
    </row>
    <row r="39" spans="1:6" ht="17.25" customHeight="1">
      <c r="A39" s="399">
        <v>32</v>
      </c>
      <c r="B39" s="430" t="s">
        <v>1245</v>
      </c>
      <c r="C39" s="426">
        <v>36</v>
      </c>
      <c r="D39" s="448" t="s">
        <v>11</v>
      </c>
      <c r="E39" s="449" t="s">
        <v>11</v>
      </c>
      <c r="F39" s="444" t="s">
        <v>50</v>
      </c>
    </row>
    <row r="40" spans="1:6" s="436" customFormat="1" ht="21" customHeight="1">
      <c r="A40" s="431">
        <v>33</v>
      </c>
      <c r="B40" s="432" t="s">
        <v>53</v>
      </c>
      <c r="C40" s="433">
        <v>40</v>
      </c>
      <c r="D40" s="434">
        <f>D34+D35+D37+D38</f>
        <v>0</v>
      </c>
      <c r="E40" s="435">
        <f>E34+E35+E37+E38</f>
        <v>0</v>
      </c>
      <c r="F40" s="452" t="s">
        <v>54</v>
      </c>
    </row>
    <row r="41" spans="1:6" ht="45">
      <c r="A41" s="399">
        <v>34</v>
      </c>
      <c r="B41" s="424" t="s">
        <v>55</v>
      </c>
      <c r="C41" s="426">
        <v>41</v>
      </c>
      <c r="D41" s="428"/>
      <c r="E41" s="429"/>
      <c r="F41" s="453" t="s">
        <v>56</v>
      </c>
    </row>
    <row r="42" spans="1:6" ht="30">
      <c r="A42" s="399">
        <v>35</v>
      </c>
      <c r="B42" s="424" t="s">
        <v>1246</v>
      </c>
      <c r="C42" s="426">
        <v>41.1</v>
      </c>
      <c r="D42" s="428"/>
      <c r="E42" s="429"/>
      <c r="F42" s="444" t="s">
        <v>49</v>
      </c>
    </row>
    <row r="43" spans="1:5" ht="15">
      <c r="A43" s="399">
        <v>36</v>
      </c>
      <c r="B43" s="424" t="s">
        <v>1434</v>
      </c>
      <c r="C43" s="426">
        <v>42</v>
      </c>
      <c r="D43" s="428">
        <v>61367</v>
      </c>
      <c r="E43" s="429">
        <v>55128</v>
      </c>
    </row>
    <row r="44" spans="1:6" s="436" customFormat="1" ht="15">
      <c r="A44" s="431">
        <v>37</v>
      </c>
      <c r="B44" s="432" t="s">
        <v>57</v>
      </c>
      <c r="C44" s="433">
        <v>45</v>
      </c>
      <c r="D44" s="434">
        <f>D20+D31+D32+D40+D41+D43+D42</f>
        <v>72863</v>
      </c>
      <c r="E44" s="435">
        <f>E20+E31+E32+E40+E41+E43+E42</f>
        <v>122958</v>
      </c>
      <c r="F44" s="454" t="s">
        <v>58</v>
      </c>
    </row>
    <row r="45" spans="1:6" s="436" customFormat="1" ht="19.5" customHeight="1">
      <c r="A45" s="431">
        <v>38</v>
      </c>
      <c r="B45" s="432" t="s">
        <v>59</v>
      </c>
      <c r="C45" s="433">
        <v>46</v>
      </c>
      <c r="D45" s="434">
        <f>D18+D44</f>
        <v>207068</v>
      </c>
      <c r="E45" s="435">
        <f>E18+E44</f>
        <v>289369</v>
      </c>
      <c r="F45" s="455"/>
    </row>
    <row r="46" spans="1:5" ht="15.75" customHeight="1">
      <c r="A46" s="423">
        <v>39</v>
      </c>
      <c r="B46" s="424" t="s">
        <v>61</v>
      </c>
      <c r="C46" s="426">
        <v>50</v>
      </c>
      <c r="D46" s="3" t="s">
        <v>11</v>
      </c>
      <c r="E46" s="4" t="s">
        <v>11</v>
      </c>
    </row>
    <row r="47" spans="1:5" ht="35.25" customHeight="1">
      <c r="A47" s="399">
        <v>40</v>
      </c>
      <c r="B47" s="424" t="s">
        <v>62</v>
      </c>
      <c r="C47" s="426">
        <v>51</v>
      </c>
      <c r="D47" s="456" t="s">
        <v>396</v>
      </c>
      <c r="E47" s="4" t="s">
        <v>1009</v>
      </c>
    </row>
    <row r="48" spans="1:5" ht="45">
      <c r="A48" s="399">
        <v>41</v>
      </c>
      <c r="B48" s="424" t="s">
        <v>63</v>
      </c>
      <c r="C48" s="426">
        <v>52</v>
      </c>
      <c r="D48" s="428">
        <v>61367</v>
      </c>
      <c r="E48" s="429">
        <v>55128</v>
      </c>
    </row>
    <row r="49" spans="1:5" ht="15">
      <c r="A49" s="399">
        <v>42</v>
      </c>
      <c r="B49" s="430" t="s">
        <v>64</v>
      </c>
      <c r="C49" s="426">
        <v>53</v>
      </c>
      <c r="D49" s="428">
        <v>61367</v>
      </c>
      <c r="E49" s="429">
        <v>55128</v>
      </c>
    </row>
    <row r="50" spans="1:5" ht="45">
      <c r="A50" s="399">
        <v>43</v>
      </c>
      <c r="B50" s="424" t="s">
        <v>65</v>
      </c>
      <c r="C50" s="426">
        <v>54</v>
      </c>
      <c r="D50" s="428"/>
      <c r="E50" s="429"/>
    </row>
    <row r="51" spans="1:5" ht="19.5" customHeight="1">
      <c r="A51" s="399">
        <v>44</v>
      </c>
      <c r="B51" s="424" t="s">
        <v>66</v>
      </c>
      <c r="C51" s="426">
        <v>55</v>
      </c>
      <c r="D51" s="428"/>
      <c r="E51" s="429"/>
    </row>
    <row r="52" spans="1:5" s="457" customFormat="1" ht="15" customHeight="1">
      <c r="A52" s="431">
        <v>45</v>
      </c>
      <c r="B52" s="432" t="s">
        <v>67</v>
      </c>
      <c r="C52" s="433">
        <v>58</v>
      </c>
      <c r="D52" s="434">
        <f>D48+D50+D51</f>
        <v>61367</v>
      </c>
      <c r="E52" s="435">
        <f>E48+E50+E51</f>
        <v>55128</v>
      </c>
    </row>
    <row r="53" spans="1:5" ht="30">
      <c r="A53" s="423">
        <v>46</v>
      </c>
      <c r="B53" s="424" t="s">
        <v>68</v>
      </c>
      <c r="C53" s="426">
        <v>59</v>
      </c>
      <c r="D53" s="3" t="s">
        <v>69</v>
      </c>
      <c r="E53" s="4" t="s">
        <v>70</v>
      </c>
    </row>
    <row r="54" spans="1:5" ht="45">
      <c r="A54" s="399">
        <v>47</v>
      </c>
      <c r="B54" s="424" t="s">
        <v>71</v>
      </c>
      <c r="C54" s="426">
        <v>60</v>
      </c>
      <c r="D54" s="428">
        <v>255652997</v>
      </c>
      <c r="E54" s="429">
        <v>255330202</v>
      </c>
    </row>
    <row r="55" spans="1:5" ht="30">
      <c r="A55" s="458">
        <v>48</v>
      </c>
      <c r="B55" s="440" t="s">
        <v>1247</v>
      </c>
      <c r="C55" s="441" t="s">
        <v>974</v>
      </c>
      <c r="D55" s="782">
        <v>255558241</v>
      </c>
      <c r="E55" s="443">
        <v>255241603</v>
      </c>
    </row>
    <row r="56" spans="1:5" ht="33" customHeight="1">
      <c r="A56" s="399">
        <v>49</v>
      </c>
      <c r="B56" s="430" t="s">
        <v>72</v>
      </c>
      <c r="C56" s="426">
        <v>61</v>
      </c>
      <c r="D56" s="428">
        <v>94390</v>
      </c>
      <c r="E56" s="429">
        <v>88598</v>
      </c>
    </row>
    <row r="57" spans="1:6" ht="30">
      <c r="A57" s="399">
        <v>50</v>
      </c>
      <c r="B57" s="430" t="s">
        <v>1248</v>
      </c>
      <c r="C57" s="426">
        <v>61.1</v>
      </c>
      <c r="D57" s="448"/>
      <c r="E57" s="449"/>
      <c r="F57" s="444" t="s">
        <v>50</v>
      </c>
    </row>
    <row r="58" spans="1:5" ht="48" customHeight="1">
      <c r="A58" s="399">
        <v>51</v>
      </c>
      <c r="B58" s="424" t="s">
        <v>73</v>
      </c>
      <c r="C58" s="426">
        <v>62</v>
      </c>
      <c r="D58" s="428"/>
      <c r="E58" s="459">
        <v>172154</v>
      </c>
    </row>
    <row r="59" spans="1:6" s="466" customFormat="1" ht="30">
      <c r="A59" s="460">
        <v>52</v>
      </c>
      <c r="B59" s="461" t="s">
        <v>975</v>
      </c>
      <c r="C59" s="462">
        <v>63</v>
      </c>
      <c r="D59" s="463" t="s">
        <v>194</v>
      </c>
      <c r="E59" s="464" t="s">
        <v>194</v>
      </c>
      <c r="F59" s="465" t="s">
        <v>50</v>
      </c>
    </row>
    <row r="60" spans="1:5" ht="15">
      <c r="A60" s="399">
        <v>53</v>
      </c>
      <c r="B60" s="461" t="s">
        <v>74</v>
      </c>
      <c r="C60" s="462">
        <v>63.1</v>
      </c>
      <c r="D60" s="463"/>
      <c r="E60" s="464"/>
    </row>
    <row r="61" spans="1:5" ht="30">
      <c r="A61" s="399">
        <v>54</v>
      </c>
      <c r="B61" s="430" t="s">
        <v>75</v>
      </c>
      <c r="C61" s="426">
        <v>64</v>
      </c>
      <c r="D61" s="428"/>
      <c r="E61" s="429"/>
    </row>
    <row r="62" spans="1:6" ht="74.25" customHeight="1">
      <c r="A62" s="399">
        <v>55</v>
      </c>
      <c r="B62" s="424" t="s">
        <v>76</v>
      </c>
      <c r="C62" s="426">
        <v>65</v>
      </c>
      <c r="D62" s="428"/>
      <c r="E62" s="429"/>
      <c r="F62" s="451" t="s">
        <v>77</v>
      </c>
    </row>
    <row r="63" spans="1:5" ht="27.75" customHeight="1">
      <c r="A63" s="399">
        <v>56</v>
      </c>
      <c r="B63" s="430" t="s">
        <v>1249</v>
      </c>
      <c r="C63" s="426">
        <v>66</v>
      </c>
      <c r="D63" s="428"/>
      <c r="E63" s="429"/>
    </row>
    <row r="64" spans="1:5" ht="47.25" customHeight="1">
      <c r="A64" s="399">
        <v>57</v>
      </c>
      <c r="B64" s="424" t="s">
        <v>78</v>
      </c>
      <c r="C64" s="426">
        <v>70</v>
      </c>
      <c r="D64" s="428"/>
      <c r="E64" s="429"/>
    </row>
    <row r="65" spans="1:5" ht="45">
      <c r="A65" s="399">
        <v>58</v>
      </c>
      <c r="B65" s="424" t="s">
        <v>79</v>
      </c>
      <c r="C65" s="426">
        <v>71</v>
      </c>
      <c r="D65" s="428"/>
      <c r="E65" s="429"/>
    </row>
    <row r="66" spans="1:5" ht="30">
      <c r="A66" s="399">
        <v>59</v>
      </c>
      <c r="B66" s="424" t="s">
        <v>1250</v>
      </c>
      <c r="C66" s="426">
        <v>72</v>
      </c>
      <c r="D66" s="428"/>
      <c r="E66" s="429"/>
    </row>
    <row r="67" spans="1:5" ht="45">
      <c r="A67" s="399">
        <v>60</v>
      </c>
      <c r="B67" s="424" t="s">
        <v>80</v>
      </c>
      <c r="C67" s="426">
        <v>73</v>
      </c>
      <c r="D67" s="428">
        <v>325410</v>
      </c>
      <c r="E67" s="429">
        <v>294592</v>
      </c>
    </row>
    <row r="68" spans="1:6" ht="16.5" customHeight="1">
      <c r="A68" s="399">
        <v>61</v>
      </c>
      <c r="B68" s="430" t="s">
        <v>976</v>
      </c>
      <c r="C68" s="447">
        <v>73.1</v>
      </c>
      <c r="D68" s="448" t="s">
        <v>194</v>
      </c>
      <c r="E68" s="449" t="s">
        <v>194</v>
      </c>
      <c r="F68" s="444" t="s">
        <v>50</v>
      </c>
    </row>
    <row r="69" spans="1:5" ht="16.5" customHeight="1">
      <c r="A69" s="399">
        <v>62</v>
      </c>
      <c r="B69" s="424" t="s">
        <v>81</v>
      </c>
      <c r="C69" s="426">
        <v>74</v>
      </c>
      <c r="D69" s="428"/>
      <c r="E69" s="429"/>
    </row>
    <row r="70" spans="1:5" ht="21" customHeight="1">
      <c r="A70" s="399">
        <v>63</v>
      </c>
      <c r="B70" s="424" t="s">
        <v>82</v>
      </c>
      <c r="C70" s="426">
        <v>75</v>
      </c>
      <c r="D70" s="428"/>
      <c r="E70" s="429"/>
    </row>
    <row r="71" spans="1:5" s="436" customFormat="1" ht="33" customHeight="1">
      <c r="A71" s="431">
        <v>64</v>
      </c>
      <c r="B71" s="432" t="s">
        <v>83</v>
      </c>
      <c r="C71" s="433">
        <v>78</v>
      </c>
      <c r="D71" s="434">
        <f>D54+D58+D62+D64+D65+D66+D67+D69+D70</f>
        <v>255978407</v>
      </c>
      <c r="E71" s="435">
        <f>E54+E58+E62+E64+E65+E66+E67+E69+E70</f>
        <v>255796948</v>
      </c>
    </row>
    <row r="72" spans="1:5" s="436" customFormat="1" ht="21.75" customHeight="1">
      <c r="A72" s="431">
        <v>65</v>
      </c>
      <c r="B72" s="432" t="s">
        <v>84</v>
      </c>
      <c r="C72" s="433">
        <v>79</v>
      </c>
      <c r="D72" s="434">
        <f>D52+D71</f>
        <v>256039774</v>
      </c>
      <c r="E72" s="435">
        <f>E52+E71</f>
        <v>255852076</v>
      </c>
    </row>
    <row r="73" spans="1:5" s="436" customFormat="1" ht="45">
      <c r="A73" s="431">
        <v>66</v>
      </c>
      <c r="B73" s="432" t="s">
        <v>1251</v>
      </c>
      <c r="C73" s="433">
        <v>80</v>
      </c>
      <c r="D73" s="434">
        <f>D45-D72</f>
        <v>-255832706</v>
      </c>
      <c r="E73" s="435">
        <f>E45-E72</f>
        <v>-255562707</v>
      </c>
    </row>
    <row r="74" spans="1:5" ht="19.5" customHeight="1">
      <c r="A74" s="467">
        <v>67</v>
      </c>
      <c r="B74" s="424" t="s">
        <v>86</v>
      </c>
      <c r="C74" s="426">
        <v>83</v>
      </c>
      <c r="D74" s="456" t="s">
        <v>87</v>
      </c>
      <c r="E74" s="429" t="s">
        <v>88</v>
      </c>
    </row>
    <row r="75" spans="1:6" ht="30">
      <c r="A75" s="399">
        <v>68</v>
      </c>
      <c r="B75" s="424" t="s">
        <v>89</v>
      </c>
      <c r="C75" s="426">
        <v>84</v>
      </c>
      <c r="D75" s="428"/>
      <c r="E75" s="429"/>
      <c r="F75" s="468" t="s">
        <v>90</v>
      </c>
    </row>
    <row r="76" spans="1:5" ht="30">
      <c r="A76" s="399">
        <v>69</v>
      </c>
      <c r="B76" s="424" t="s">
        <v>91</v>
      </c>
      <c r="C76" s="426">
        <v>85</v>
      </c>
      <c r="D76" s="428"/>
      <c r="E76" s="429"/>
    </row>
    <row r="77" spans="1:5" ht="30">
      <c r="A77" s="399">
        <v>70</v>
      </c>
      <c r="B77" s="424" t="s">
        <v>92</v>
      </c>
      <c r="C77" s="426">
        <v>86</v>
      </c>
      <c r="D77" s="428">
        <v>185719</v>
      </c>
      <c r="E77" s="429">
        <v>391608</v>
      </c>
    </row>
    <row r="78" spans="1:5" ht="30">
      <c r="A78" s="399">
        <v>71</v>
      </c>
      <c r="B78" s="424" t="s">
        <v>93</v>
      </c>
      <c r="C78" s="426">
        <v>87</v>
      </c>
      <c r="D78" s="428"/>
      <c r="E78" s="429"/>
    </row>
    <row r="79" spans="1:5" ht="30">
      <c r="A79" s="399">
        <v>72</v>
      </c>
      <c r="B79" s="424" t="s">
        <v>94</v>
      </c>
      <c r="C79" s="426">
        <v>88</v>
      </c>
      <c r="D79" s="428">
        <v>255646987</v>
      </c>
      <c r="E79" s="429">
        <v>255171099</v>
      </c>
    </row>
    <row r="80" spans="1:5" s="436" customFormat="1" ht="24.75" customHeight="1" thickBot="1">
      <c r="A80" s="469">
        <v>73</v>
      </c>
      <c r="B80" s="470" t="s">
        <v>95</v>
      </c>
      <c r="C80" s="471">
        <v>90</v>
      </c>
      <c r="D80" s="472">
        <f>D75+D76-D77+D78-D79</f>
        <v>-255832706</v>
      </c>
      <c r="E80" s="473">
        <f>E75+E76-E77+E78-E79</f>
        <v>-255562707</v>
      </c>
    </row>
    <row r="81" spans="2:7" ht="15">
      <c r="B81" s="414"/>
      <c r="C81" s="5"/>
      <c r="D81" s="474">
        <f>D73-D80</f>
        <v>0</v>
      </c>
      <c r="E81" s="474">
        <f>E73-E80</f>
        <v>0</v>
      </c>
      <c r="F81" s="414"/>
      <c r="G81" s="414"/>
    </row>
    <row r="82" spans="2:7" ht="18" customHeight="1">
      <c r="B82" s="404" t="s">
        <v>1408</v>
      </c>
      <c r="C82" s="405"/>
      <c r="D82" s="799" t="s">
        <v>1404</v>
      </c>
      <c r="E82" s="799"/>
      <c r="F82" s="414"/>
      <c r="G82" s="414"/>
    </row>
    <row r="83" spans="2:5" ht="14.25" customHeight="1">
      <c r="B83" s="404" t="s">
        <v>1405</v>
      </c>
      <c r="C83" s="405"/>
      <c r="D83" s="800"/>
      <c r="E83" s="800"/>
    </row>
    <row r="84" ht="15.75" customHeight="1"/>
    <row r="85" spans="4:5" ht="15">
      <c r="D85" s="799" t="s">
        <v>1406</v>
      </c>
      <c r="E85" s="799"/>
    </row>
    <row r="86" spans="4:5" ht="15">
      <c r="D86" s="800" t="s">
        <v>1407</v>
      </c>
      <c r="E86" s="800"/>
    </row>
  </sheetData>
  <sheetProtection/>
  <mergeCells count="8">
    <mergeCell ref="D85:E85"/>
    <mergeCell ref="D86:E86"/>
    <mergeCell ref="A1:B1"/>
    <mergeCell ref="A2:B2"/>
    <mergeCell ref="A3:E3"/>
    <mergeCell ref="A4:E4"/>
    <mergeCell ref="D83:E83"/>
    <mergeCell ref="D82:E82"/>
  </mergeCells>
  <printOptions horizontalCentered="1"/>
  <pageMargins left="0.31496062992125984" right="0.2362204724409449" top="0.4724409448818898" bottom="0.2755905511811024" header="0.4724409448818898" footer="0.2362204724409449"/>
  <pageSetup horizontalDpi="600" verticalDpi="600" orientation="portrait" paperSize="9" scale="90" r:id="rId1"/>
  <headerFooter alignWithMargins="0">
    <oddFooter>&amp;C &amp;P</oddFooter>
  </headerFooter>
  <ignoredErrors>
    <ignoredError sqref="C8:C1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30"/>
  <sheetViews>
    <sheetView tabSelected="1" zoomScalePageLayoutView="0" workbookViewId="0" topLeftCell="B64">
      <selection activeCell="C76" sqref="C76"/>
    </sheetView>
  </sheetViews>
  <sheetFormatPr defaultColWidth="9.28125" defaultRowHeight="12.75"/>
  <cols>
    <col min="1" max="1" width="51.8515625" style="484" customWidth="1"/>
    <col min="2" max="2" width="13.7109375" style="485" customWidth="1"/>
    <col min="3" max="3" width="18.7109375" style="706" customWidth="1"/>
    <col min="4" max="4" width="17.421875" style="706" customWidth="1"/>
    <col min="5" max="5" width="15.7109375" style="412" bestFit="1" customWidth="1"/>
    <col min="6" max="6" width="16.57421875" style="707" customWidth="1"/>
    <col min="7" max="7" width="17.28125" style="707" customWidth="1"/>
    <col min="8" max="8" width="16.8515625" style="707" bestFit="1" customWidth="1"/>
    <col min="9" max="9" width="17.28125" style="707" customWidth="1"/>
    <col min="10" max="10" width="14.7109375" style="707" customWidth="1"/>
    <col min="11" max="16384" width="9.28125" style="484" customWidth="1"/>
  </cols>
  <sheetData>
    <row r="1" spans="1:5" s="632" customFormat="1" ht="14.25" customHeight="1">
      <c r="A1" s="631" t="s">
        <v>1409</v>
      </c>
      <c r="B1" s="300"/>
      <c r="C1" s="300"/>
      <c r="D1" s="300"/>
      <c r="E1" s="300"/>
    </row>
    <row r="2" spans="1:4" s="632" customFormat="1" ht="16.5">
      <c r="A2" s="631" t="s">
        <v>1410</v>
      </c>
      <c r="B2" s="408"/>
      <c r="C2" s="409"/>
      <c r="D2" s="410"/>
    </row>
    <row r="3" spans="1:10" s="408" customFormat="1" ht="16.5">
      <c r="A3" s="633"/>
      <c r="B3" s="634"/>
      <c r="C3" s="635"/>
      <c r="D3" s="635"/>
      <c r="E3" s="636"/>
      <c r="F3" s="637"/>
      <c r="G3" s="637"/>
      <c r="H3" s="637"/>
      <c r="I3" s="637"/>
      <c r="J3" s="637"/>
    </row>
    <row r="4" spans="1:10" s="408" customFormat="1" ht="16.5">
      <c r="A4" s="633" t="s">
        <v>1231</v>
      </c>
      <c r="B4" s="882" t="s">
        <v>1431</v>
      </c>
      <c r="C4" s="882"/>
      <c r="D4" s="882"/>
      <c r="E4" s="882"/>
      <c r="F4" s="882"/>
      <c r="G4" s="882"/>
      <c r="H4" s="638"/>
      <c r="I4" s="638"/>
      <c r="J4" s="638" t="s">
        <v>696</v>
      </c>
    </row>
    <row r="5" spans="1:10" s="408" customFormat="1" ht="17.25" thickBot="1">
      <c r="A5" s="633"/>
      <c r="B5" s="633"/>
      <c r="C5" s="633"/>
      <c r="D5" s="633"/>
      <c r="E5" s="633"/>
      <c r="F5" s="633"/>
      <c r="G5" s="633"/>
      <c r="H5" s="633"/>
      <c r="I5" s="633"/>
      <c r="J5" s="639" t="s">
        <v>157</v>
      </c>
    </row>
    <row r="6" spans="1:10" s="640" customFormat="1" ht="63.75" customHeight="1" thickBot="1">
      <c r="A6" s="285" t="s">
        <v>697</v>
      </c>
      <c r="B6" s="286" t="s">
        <v>698</v>
      </c>
      <c r="C6" s="287" t="s">
        <v>1201</v>
      </c>
      <c r="D6" s="287" t="s">
        <v>1319</v>
      </c>
      <c r="E6" s="286" t="s">
        <v>699</v>
      </c>
      <c r="F6" s="286" t="s">
        <v>700</v>
      </c>
      <c r="G6" s="286" t="s">
        <v>701</v>
      </c>
      <c r="H6" s="286" t="s">
        <v>702</v>
      </c>
      <c r="I6" s="286" t="s">
        <v>703</v>
      </c>
      <c r="J6" s="288" t="s">
        <v>704</v>
      </c>
    </row>
    <row r="7" spans="1:10" s="640" customFormat="1" ht="18" customHeight="1" thickBot="1">
      <c r="A7" s="285" t="s">
        <v>6</v>
      </c>
      <c r="B7" s="286" t="s">
        <v>7</v>
      </c>
      <c r="C7" s="287">
        <v>2</v>
      </c>
      <c r="D7" s="286">
        <v>2</v>
      </c>
      <c r="E7" s="287">
        <v>3</v>
      </c>
      <c r="F7" s="286">
        <v>4</v>
      </c>
      <c r="G7" s="287">
        <v>5</v>
      </c>
      <c r="H7" s="286">
        <v>6</v>
      </c>
      <c r="I7" s="287" t="s">
        <v>1042</v>
      </c>
      <c r="J7" s="288">
        <v>8</v>
      </c>
    </row>
    <row r="8" spans="1:10" s="640" customFormat="1" ht="24" customHeight="1">
      <c r="A8" s="324" t="s">
        <v>705</v>
      </c>
      <c r="B8" s="315" t="s">
        <v>706</v>
      </c>
      <c r="C8" s="325">
        <f>C9+C14+C83</f>
        <v>245306000</v>
      </c>
      <c r="D8" s="325">
        <f aca="true" t="shared" si="0" ref="D8:J8">D9+D14+D83</f>
        <v>255308936</v>
      </c>
      <c r="E8" s="325">
        <f t="shared" si="0"/>
        <v>255306370</v>
      </c>
      <c r="F8" s="325">
        <f t="shared" si="0"/>
        <v>255308936</v>
      </c>
      <c r="G8" s="325">
        <f t="shared" si="0"/>
        <v>255241603</v>
      </c>
      <c r="H8" s="325">
        <f t="shared" si="0"/>
        <v>255241603</v>
      </c>
      <c r="I8" s="325">
        <f t="shared" si="0"/>
        <v>0</v>
      </c>
      <c r="J8" s="326">
        <f t="shared" si="0"/>
        <v>255171099</v>
      </c>
    </row>
    <row r="9" spans="1:10" s="640" customFormat="1" ht="33.75" customHeight="1" thickBot="1">
      <c r="A9" s="331" t="s">
        <v>707</v>
      </c>
      <c r="B9" s="319" t="s">
        <v>708</v>
      </c>
      <c r="C9" s="332">
        <f>C10</f>
        <v>0</v>
      </c>
      <c r="D9" s="332">
        <f aca="true" t="shared" si="1" ref="D9:J10">D10</f>
        <v>0</v>
      </c>
      <c r="E9" s="332">
        <f t="shared" si="1"/>
        <v>0</v>
      </c>
      <c r="F9" s="332">
        <f t="shared" si="1"/>
        <v>0</v>
      </c>
      <c r="G9" s="332">
        <f t="shared" si="1"/>
        <v>0</v>
      </c>
      <c r="H9" s="332">
        <f t="shared" si="1"/>
        <v>0</v>
      </c>
      <c r="I9" s="332">
        <f t="shared" si="1"/>
        <v>0</v>
      </c>
      <c r="J9" s="333">
        <f t="shared" si="1"/>
        <v>0</v>
      </c>
    </row>
    <row r="10" spans="1:10" s="640" customFormat="1" ht="33.75" customHeight="1" thickBot="1">
      <c r="A10" s="293" t="s">
        <v>709</v>
      </c>
      <c r="B10" s="286">
        <v>51</v>
      </c>
      <c r="C10" s="294">
        <f>C11</f>
        <v>0</v>
      </c>
      <c r="D10" s="294">
        <f t="shared" si="1"/>
        <v>0</v>
      </c>
      <c r="E10" s="294">
        <f t="shared" si="1"/>
        <v>0</v>
      </c>
      <c r="F10" s="294">
        <f t="shared" si="1"/>
        <v>0</v>
      </c>
      <c r="G10" s="294">
        <f t="shared" si="1"/>
        <v>0</v>
      </c>
      <c r="H10" s="294">
        <f t="shared" si="1"/>
        <v>0</v>
      </c>
      <c r="I10" s="294">
        <f t="shared" si="1"/>
        <v>0</v>
      </c>
      <c r="J10" s="296">
        <f t="shared" si="1"/>
        <v>0</v>
      </c>
    </row>
    <row r="11" spans="1:10" s="485" customFormat="1" ht="23.25" customHeight="1">
      <c r="A11" s="289" t="s">
        <v>710</v>
      </c>
      <c r="B11" s="290" t="s">
        <v>711</v>
      </c>
      <c r="C11" s="291">
        <f>C12</f>
        <v>0</v>
      </c>
      <c r="D11" s="291">
        <f aca="true" t="shared" si="2" ref="D11:J12">D12</f>
        <v>0</v>
      </c>
      <c r="E11" s="291">
        <f t="shared" si="2"/>
        <v>0</v>
      </c>
      <c r="F11" s="291">
        <f t="shared" si="2"/>
        <v>0</v>
      </c>
      <c r="G11" s="291">
        <f t="shared" si="2"/>
        <v>0</v>
      </c>
      <c r="H11" s="291">
        <f t="shared" si="2"/>
        <v>0</v>
      </c>
      <c r="I11" s="291">
        <f t="shared" si="2"/>
        <v>0</v>
      </c>
      <c r="J11" s="292">
        <f t="shared" si="2"/>
        <v>0</v>
      </c>
    </row>
    <row r="12" spans="1:10" s="485" customFormat="1" ht="30.75" customHeight="1">
      <c r="A12" s="299" t="s">
        <v>712</v>
      </c>
      <c r="B12" s="312" t="s">
        <v>713</v>
      </c>
      <c r="C12" s="313">
        <f>C13</f>
        <v>0</v>
      </c>
      <c r="D12" s="313">
        <f>D13</f>
        <v>0</v>
      </c>
      <c r="E12" s="313">
        <f t="shared" si="2"/>
        <v>0</v>
      </c>
      <c r="F12" s="313">
        <f t="shared" si="2"/>
        <v>0</v>
      </c>
      <c r="G12" s="313">
        <f t="shared" si="2"/>
        <v>0</v>
      </c>
      <c r="H12" s="313">
        <f t="shared" si="2"/>
        <v>0</v>
      </c>
      <c r="I12" s="313">
        <f t="shared" si="2"/>
        <v>0</v>
      </c>
      <c r="J12" s="318">
        <f t="shared" si="2"/>
        <v>0</v>
      </c>
    </row>
    <row r="13" spans="1:10" s="485" customFormat="1" ht="30" customHeight="1" thickBot="1">
      <c r="A13" s="327" t="s">
        <v>712</v>
      </c>
      <c r="B13" s="328" t="s">
        <v>714</v>
      </c>
      <c r="C13" s="329"/>
      <c r="D13" s="329"/>
      <c r="E13" s="329"/>
      <c r="F13" s="329"/>
      <c r="G13" s="329"/>
      <c r="H13" s="329"/>
      <c r="I13" s="313">
        <f>G13-H13</f>
        <v>0</v>
      </c>
      <c r="J13" s="330"/>
    </row>
    <row r="14" spans="1:11" s="640" customFormat="1" ht="23.25" customHeight="1" thickBot="1">
      <c r="A14" s="293" t="s">
        <v>715</v>
      </c>
      <c r="B14" s="286" t="s">
        <v>716</v>
      </c>
      <c r="C14" s="294">
        <f aca="true" t="shared" si="3" ref="C14:J14">C16+C44</f>
        <v>245306000</v>
      </c>
      <c r="D14" s="294">
        <f t="shared" si="3"/>
        <v>255308936</v>
      </c>
      <c r="E14" s="294">
        <f t="shared" si="3"/>
        <v>255306370</v>
      </c>
      <c r="F14" s="294">
        <f t="shared" si="3"/>
        <v>255308936</v>
      </c>
      <c r="G14" s="294">
        <f t="shared" si="3"/>
        <v>255241603</v>
      </c>
      <c r="H14" s="294">
        <f t="shared" si="3"/>
        <v>255241603</v>
      </c>
      <c r="I14" s="294">
        <f t="shared" si="3"/>
        <v>0</v>
      </c>
      <c r="J14" s="296">
        <f t="shared" si="3"/>
        <v>255171099</v>
      </c>
      <c r="K14" s="295"/>
    </row>
    <row r="15" spans="1:11" s="640" customFormat="1" ht="23.25" customHeight="1" thickBot="1">
      <c r="A15" s="334" t="s">
        <v>717</v>
      </c>
      <c r="B15" s="335" t="s">
        <v>10</v>
      </c>
      <c r="C15" s="336">
        <f aca="true" t="shared" si="4" ref="C15:J15">C16+C44</f>
        <v>245306000</v>
      </c>
      <c r="D15" s="336">
        <f t="shared" si="4"/>
        <v>255308936</v>
      </c>
      <c r="E15" s="336">
        <f t="shared" si="4"/>
        <v>255306370</v>
      </c>
      <c r="F15" s="336">
        <f t="shared" si="4"/>
        <v>255308936</v>
      </c>
      <c r="G15" s="336">
        <f t="shared" si="4"/>
        <v>255241603</v>
      </c>
      <c r="H15" s="336">
        <f t="shared" si="4"/>
        <v>255241603</v>
      </c>
      <c r="I15" s="336">
        <f t="shared" si="4"/>
        <v>0</v>
      </c>
      <c r="J15" s="337">
        <f t="shared" si="4"/>
        <v>255171099</v>
      </c>
      <c r="K15" s="295"/>
    </row>
    <row r="16" spans="1:10" s="640" customFormat="1" ht="21.75" customHeight="1" thickBot="1">
      <c r="A16" s="293" t="s">
        <v>718</v>
      </c>
      <c r="B16" s="286">
        <v>20</v>
      </c>
      <c r="C16" s="294">
        <f aca="true" t="shared" si="5" ref="C16:J16">C17</f>
        <v>2306000</v>
      </c>
      <c r="D16" s="294">
        <f t="shared" si="5"/>
        <v>2403566</v>
      </c>
      <c r="E16" s="294">
        <f t="shared" si="5"/>
        <v>2401000</v>
      </c>
      <c r="F16" s="294">
        <f t="shared" si="5"/>
        <v>2403566</v>
      </c>
      <c r="G16" s="294">
        <f t="shared" si="5"/>
        <v>2400322</v>
      </c>
      <c r="H16" s="294">
        <f t="shared" si="5"/>
        <v>2400322</v>
      </c>
      <c r="I16" s="294">
        <f t="shared" si="5"/>
        <v>0</v>
      </c>
      <c r="J16" s="296">
        <f t="shared" si="5"/>
        <v>2400323</v>
      </c>
    </row>
    <row r="17" spans="1:10" s="633" customFormat="1" ht="39" customHeight="1" thickBot="1">
      <c r="A17" s="293" t="s">
        <v>933</v>
      </c>
      <c r="B17" s="641" t="s">
        <v>719</v>
      </c>
      <c r="C17" s="297">
        <f aca="true" t="shared" si="6" ref="C17:J17">C18+C41</f>
        <v>2306000</v>
      </c>
      <c r="D17" s="297">
        <f t="shared" si="6"/>
        <v>2403566</v>
      </c>
      <c r="E17" s="297">
        <f t="shared" si="6"/>
        <v>2401000</v>
      </c>
      <c r="F17" s="297">
        <f t="shared" si="6"/>
        <v>2403566</v>
      </c>
      <c r="G17" s="297">
        <f t="shared" si="6"/>
        <v>2400322</v>
      </c>
      <c r="H17" s="297">
        <f t="shared" si="6"/>
        <v>2400322</v>
      </c>
      <c r="I17" s="297">
        <f t="shared" si="6"/>
        <v>0</v>
      </c>
      <c r="J17" s="298">
        <f t="shared" si="6"/>
        <v>2400323</v>
      </c>
    </row>
    <row r="18" spans="1:10" s="646" customFormat="1" ht="18.75" customHeight="1" thickBot="1">
      <c r="A18" s="642" t="s">
        <v>720</v>
      </c>
      <c r="B18" s="643"/>
      <c r="C18" s="644">
        <f>SUM(C19:C40)</f>
        <v>2306000</v>
      </c>
      <c r="D18" s="644">
        <f aca="true" t="shared" si="7" ref="D18:J18">SUM(D19:D40)</f>
        <v>2401000</v>
      </c>
      <c r="E18" s="644">
        <f t="shared" si="7"/>
        <v>2398450</v>
      </c>
      <c r="F18" s="644">
        <f t="shared" si="7"/>
        <v>2401000</v>
      </c>
      <c r="G18" s="644">
        <f t="shared" si="7"/>
        <v>2397793</v>
      </c>
      <c r="H18" s="644">
        <f t="shared" si="7"/>
        <v>2397793</v>
      </c>
      <c r="I18" s="644">
        <f t="shared" si="7"/>
        <v>0</v>
      </c>
      <c r="J18" s="645">
        <f t="shared" si="7"/>
        <v>2397794</v>
      </c>
    </row>
    <row r="19" spans="1:10" s="646" customFormat="1" ht="15" customHeight="1">
      <c r="A19" s="647" t="s">
        <v>721</v>
      </c>
      <c r="B19" s="648"/>
      <c r="C19" s="649">
        <v>2050</v>
      </c>
      <c r="D19" s="649">
        <v>2100</v>
      </c>
      <c r="E19" s="649">
        <v>2100</v>
      </c>
      <c r="F19" s="649">
        <v>2100</v>
      </c>
      <c r="G19" s="649">
        <v>2043</v>
      </c>
      <c r="H19" s="649">
        <v>2043</v>
      </c>
      <c r="I19" s="649">
        <f>G19-H19</f>
        <v>0</v>
      </c>
      <c r="J19" s="650">
        <v>2043</v>
      </c>
    </row>
    <row r="20" spans="1:10" s="646" customFormat="1" ht="33">
      <c r="A20" s="651" t="s">
        <v>1241</v>
      </c>
      <c r="B20" s="652"/>
      <c r="C20" s="653">
        <v>106900</v>
      </c>
      <c r="D20" s="653">
        <v>104800</v>
      </c>
      <c r="E20" s="653">
        <v>104800</v>
      </c>
      <c r="F20" s="653">
        <v>104800</v>
      </c>
      <c r="G20" s="653">
        <v>104771</v>
      </c>
      <c r="H20" s="653">
        <v>104771</v>
      </c>
      <c r="I20" s="653">
        <f aca="true" t="shared" si="8" ref="I20:I31">G20-H20</f>
        <v>0</v>
      </c>
      <c r="J20" s="654">
        <v>104771</v>
      </c>
    </row>
    <row r="21" spans="1:10" s="646" customFormat="1" ht="16.5">
      <c r="A21" s="655" t="s">
        <v>1237</v>
      </c>
      <c r="B21" s="652"/>
      <c r="C21" s="653">
        <v>34750</v>
      </c>
      <c r="D21" s="653">
        <v>34800</v>
      </c>
      <c r="E21" s="653">
        <v>34800</v>
      </c>
      <c r="F21" s="653">
        <v>34800</v>
      </c>
      <c r="G21" s="653">
        <v>34789</v>
      </c>
      <c r="H21" s="653">
        <v>34789</v>
      </c>
      <c r="I21" s="653">
        <f t="shared" si="8"/>
        <v>0</v>
      </c>
      <c r="J21" s="654">
        <v>34789</v>
      </c>
    </row>
    <row r="22" spans="1:10" s="646" customFormat="1" ht="15" customHeight="1">
      <c r="A22" s="656" t="s">
        <v>1202</v>
      </c>
      <c r="B22" s="652"/>
      <c r="C22" s="653">
        <v>4850</v>
      </c>
      <c r="D22" s="653">
        <v>4900</v>
      </c>
      <c r="E22" s="653">
        <v>4900</v>
      </c>
      <c r="F22" s="653">
        <v>4900</v>
      </c>
      <c r="G22" s="653">
        <v>4809</v>
      </c>
      <c r="H22" s="653">
        <v>4809</v>
      </c>
      <c r="I22" s="653">
        <f t="shared" si="8"/>
        <v>0</v>
      </c>
      <c r="J22" s="654">
        <v>4809</v>
      </c>
    </row>
    <row r="23" spans="1:10" s="646" customFormat="1" ht="16.5">
      <c r="A23" s="655" t="s">
        <v>1238</v>
      </c>
      <c r="B23" s="652"/>
      <c r="C23" s="653">
        <v>22950</v>
      </c>
      <c r="D23" s="653">
        <v>23000</v>
      </c>
      <c r="E23" s="653">
        <v>23000</v>
      </c>
      <c r="F23" s="653">
        <v>23000</v>
      </c>
      <c r="G23" s="653">
        <v>22902</v>
      </c>
      <c r="H23" s="653">
        <v>22902</v>
      </c>
      <c r="I23" s="653">
        <f t="shared" si="8"/>
        <v>0</v>
      </c>
      <c r="J23" s="654">
        <v>22902</v>
      </c>
    </row>
    <row r="24" spans="1:10" s="646" customFormat="1" ht="15" customHeight="1">
      <c r="A24" s="656" t="s">
        <v>722</v>
      </c>
      <c r="B24" s="652"/>
      <c r="C24" s="653">
        <v>19850</v>
      </c>
      <c r="D24" s="653">
        <v>19900</v>
      </c>
      <c r="E24" s="653">
        <v>19900</v>
      </c>
      <c r="F24" s="653">
        <v>19900</v>
      </c>
      <c r="G24" s="653">
        <v>19867</v>
      </c>
      <c r="H24" s="653">
        <v>19867</v>
      </c>
      <c r="I24" s="653">
        <f t="shared" si="8"/>
        <v>0</v>
      </c>
      <c r="J24" s="654">
        <v>19867</v>
      </c>
    </row>
    <row r="25" spans="1:10" s="646" customFormat="1" ht="15" customHeight="1">
      <c r="A25" s="656" t="s">
        <v>1203</v>
      </c>
      <c r="B25" s="652"/>
      <c r="C25" s="653">
        <v>8650</v>
      </c>
      <c r="D25" s="653">
        <v>8700</v>
      </c>
      <c r="E25" s="653">
        <v>8700</v>
      </c>
      <c r="F25" s="653">
        <v>8700</v>
      </c>
      <c r="G25" s="653">
        <v>8700</v>
      </c>
      <c r="H25" s="653">
        <v>8700</v>
      </c>
      <c r="I25" s="653">
        <f t="shared" si="8"/>
        <v>0</v>
      </c>
      <c r="J25" s="654">
        <v>8700</v>
      </c>
    </row>
    <row r="26" spans="1:10" s="646" customFormat="1" ht="15" customHeight="1">
      <c r="A26" s="656" t="s">
        <v>723</v>
      </c>
      <c r="B26" s="652"/>
      <c r="C26" s="653">
        <v>1682040</v>
      </c>
      <c r="D26" s="653">
        <v>1776750</v>
      </c>
      <c r="E26" s="653">
        <v>1774200</v>
      </c>
      <c r="F26" s="653">
        <v>1776750</v>
      </c>
      <c r="G26" s="653">
        <v>1774077</v>
      </c>
      <c r="H26" s="653">
        <v>1774077</v>
      </c>
      <c r="I26" s="653">
        <f t="shared" si="8"/>
        <v>0</v>
      </c>
      <c r="J26" s="654">
        <v>1774077</v>
      </c>
    </row>
    <row r="27" spans="1:10" s="646" customFormat="1" ht="15" customHeight="1">
      <c r="A27" s="656" t="s">
        <v>724</v>
      </c>
      <c r="B27" s="652"/>
      <c r="C27" s="653">
        <v>10</v>
      </c>
      <c r="D27" s="653">
        <v>10</v>
      </c>
      <c r="E27" s="653">
        <v>10</v>
      </c>
      <c r="F27" s="653">
        <v>10</v>
      </c>
      <c r="G27" s="653">
        <v>6</v>
      </c>
      <c r="H27" s="653">
        <v>6</v>
      </c>
      <c r="I27" s="653">
        <f t="shared" si="8"/>
        <v>0</v>
      </c>
      <c r="J27" s="654">
        <v>6</v>
      </c>
    </row>
    <row r="28" spans="1:10" s="646" customFormat="1" ht="15" customHeight="1">
      <c r="A28" s="656" t="s">
        <v>725</v>
      </c>
      <c r="B28" s="652"/>
      <c r="C28" s="653">
        <v>3550</v>
      </c>
      <c r="D28" s="653">
        <v>3550</v>
      </c>
      <c r="E28" s="653">
        <v>3550</v>
      </c>
      <c r="F28" s="653">
        <v>3550</v>
      </c>
      <c r="G28" s="653">
        <v>3525</v>
      </c>
      <c r="H28" s="653">
        <v>3525</v>
      </c>
      <c r="I28" s="653">
        <f t="shared" si="8"/>
        <v>0</v>
      </c>
      <c r="J28" s="654">
        <v>3525</v>
      </c>
    </row>
    <row r="29" spans="1:10" s="646" customFormat="1" ht="15" customHeight="1">
      <c r="A29" s="656" t="s">
        <v>726</v>
      </c>
      <c r="B29" s="652"/>
      <c r="C29" s="653">
        <v>31000</v>
      </c>
      <c r="D29" s="653">
        <v>31050</v>
      </c>
      <c r="E29" s="653">
        <v>31050</v>
      </c>
      <c r="F29" s="653">
        <v>31050</v>
      </c>
      <c r="G29" s="653">
        <v>31042</v>
      </c>
      <c r="H29" s="653">
        <v>31042</v>
      </c>
      <c r="I29" s="653">
        <f t="shared" si="8"/>
        <v>0</v>
      </c>
      <c r="J29" s="654">
        <v>31042</v>
      </c>
    </row>
    <row r="30" spans="1:10" s="646" customFormat="1" ht="15" customHeight="1">
      <c r="A30" s="656" t="s">
        <v>1240</v>
      </c>
      <c r="B30" s="652"/>
      <c r="C30" s="653">
        <v>231000</v>
      </c>
      <c r="D30" s="653">
        <v>232900</v>
      </c>
      <c r="E30" s="653">
        <v>232900</v>
      </c>
      <c r="F30" s="653">
        <v>232900</v>
      </c>
      <c r="G30" s="653">
        <v>232852</v>
      </c>
      <c r="H30" s="653">
        <v>232852</v>
      </c>
      <c r="I30" s="653">
        <f t="shared" si="8"/>
        <v>0</v>
      </c>
      <c r="J30" s="654">
        <v>232852</v>
      </c>
    </row>
    <row r="31" spans="1:10" s="646" customFormat="1" ht="15" customHeight="1">
      <c r="A31" s="656" t="s">
        <v>1204</v>
      </c>
      <c r="B31" s="652"/>
      <c r="C31" s="653">
        <v>37200</v>
      </c>
      <c r="D31" s="653">
        <v>37240</v>
      </c>
      <c r="E31" s="653">
        <v>37240</v>
      </c>
      <c r="F31" s="653">
        <v>37240</v>
      </c>
      <c r="G31" s="653">
        <v>37222</v>
      </c>
      <c r="H31" s="653">
        <v>37222</v>
      </c>
      <c r="I31" s="653">
        <f t="shared" si="8"/>
        <v>0</v>
      </c>
      <c r="J31" s="654">
        <v>37223</v>
      </c>
    </row>
    <row r="32" spans="1:10" s="646" customFormat="1" ht="15" customHeight="1">
      <c r="A32" s="657" t="s">
        <v>1205</v>
      </c>
      <c r="B32" s="652"/>
      <c r="C32" s="653"/>
      <c r="D32" s="653"/>
      <c r="E32" s="653"/>
      <c r="F32" s="653"/>
      <c r="G32" s="653"/>
      <c r="H32" s="653"/>
      <c r="I32" s="653">
        <f>G32-H32</f>
        <v>0</v>
      </c>
      <c r="J32" s="654"/>
    </row>
    <row r="33" spans="1:10" s="646" customFormat="1" ht="15" customHeight="1">
      <c r="A33" s="658" t="s">
        <v>1206</v>
      </c>
      <c r="B33" s="652"/>
      <c r="C33" s="653"/>
      <c r="D33" s="653"/>
      <c r="E33" s="653"/>
      <c r="F33" s="653"/>
      <c r="G33" s="653"/>
      <c r="H33" s="653"/>
      <c r="I33" s="653">
        <f aca="true" t="shared" si="9" ref="I33:I41">G33-H33</f>
        <v>0</v>
      </c>
      <c r="J33" s="654"/>
    </row>
    <row r="34" spans="1:10" s="646" customFormat="1" ht="15" customHeight="1">
      <c r="A34" s="658" t="s">
        <v>1207</v>
      </c>
      <c r="B34" s="652"/>
      <c r="C34" s="653"/>
      <c r="D34" s="653"/>
      <c r="E34" s="653"/>
      <c r="F34" s="653"/>
      <c r="G34" s="653"/>
      <c r="H34" s="653"/>
      <c r="I34" s="653">
        <f t="shared" si="9"/>
        <v>0</v>
      </c>
      <c r="J34" s="654"/>
    </row>
    <row r="35" spans="1:10" s="646" customFormat="1" ht="15" customHeight="1">
      <c r="A35" s="656" t="s">
        <v>1208</v>
      </c>
      <c r="B35" s="652"/>
      <c r="C35" s="653">
        <v>1000</v>
      </c>
      <c r="D35" s="653">
        <v>1050</v>
      </c>
      <c r="E35" s="653">
        <v>1050</v>
      </c>
      <c r="F35" s="653">
        <v>1050</v>
      </c>
      <c r="G35" s="653">
        <v>1016</v>
      </c>
      <c r="H35" s="653">
        <v>1016</v>
      </c>
      <c r="I35" s="653">
        <f t="shared" si="9"/>
        <v>0</v>
      </c>
      <c r="J35" s="654">
        <v>1016</v>
      </c>
    </row>
    <row r="36" spans="1:10" s="646" customFormat="1" ht="15" customHeight="1">
      <c r="A36" s="656" t="s">
        <v>1209</v>
      </c>
      <c r="B36" s="652"/>
      <c r="C36" s="653"/>
      <c r="D36" s="653"/>
      <c r="E36" s="653"/>
      <c r="F36" s="653"/>
      <c r="G36" s="653"/>
      <c r="H36" s="653"/>
      <c r="I36" s="653">
        <f t="shared" si="9"/>
        <v>0</v>
      </c>
      <c r="J36" s="654"/>
    </row>
    <row r="37" spans="1:10" s="661" customFormat="1" ht="15" customHeight="1">
      <c r="A37" s="659" t="s">
        <v>1210</v>
      </c>
      <c r="B37" s="660"/>
      <c r="C37" s="653"/>
      <c r="D37" s="653"/>
      <c r="E37" s="653"/>
      <c r="F37" s="653"/>
      <c r="G37" s="653"/>
      <c r="H37" s="653"/>
      <c r="I37" s="653">
        <f t="shared" si="9"/>
        <v>0</v>
      </c>
      <c r="J37" s="654"/>
    </row>
    <row r="38" spans="1:10" s="646" customFormat="1" ht="15" customHeight="1">
      <c r="A38" s="658" t="s">
        <v>727</v>
      </c>
      <c r="B38" s="652"/>
      <c r="C38" s="653">
        <v>300</v>
      </c>
      <c r="D38" s="653">
        <v>300</v>
      </c>
      <c r="E38" s="653">
        <v>300</v>
      </c>
      <c r="F38" s="653">
        <v>300</v>
      </c>
      <c r="G38" s="653">
        <v>251</v>
      </c>
      <c r="H38" s="653">
        <v>251</v>
      </c>
      <c r="I38" s="653">
        <f t="shared" si="9"/>
        <v>0</v>
      </c>
      <c r="J38" s="654">
        <v>251</v>
      </c>
    </row>
    <row r="39" spans="1:10" s="646" customFormat="1" ht="16.5">
      <c r="A39" s="651" t="s">
        <v>1235</v>
      </c>
      <c r="B39" s="662"/>
      <c r="C39" s="653">
        <v>119900</v>
      </c>
      <c r="D39" s="653">
        <v>119950</v>
      </c>
      <c r="E39" s="653">
        <v>119950</v>
      </c>
      <c r="F39" s="653">
        <v>119950</v>
      </c>
      <c r="G39" s="653">
        <v>119921</v>
      </c>
      <c r="H39" s="653">
        <v>119921</v>
      </c>
      <c r="I39" s="653">
        <f t="shared" si="9"/>
        <v>0</v>
      </c>
      <c r="J39" s="654">
        <v>119921</v>
      </c>
    </row>
    <row r="40" spans="1:10" s="667" customFormat="1" ht="15" customHeight="1" thickBot="1">
      <c r="A40" s="663" t="s">
        <v>728</v>
      </c>
      <c r="B40" s="664"/>
      <c r="C40" s="665"/>
      <c r="D40" s="665"/>
      <c r="E40" s="665"/>
      <c r="F40" s="665"/>
      <c r="G40" s="665"/>
      <c r="H40" s="665"/>
      <c r="I40" s="665">
        <f t="shared" si="9"/>
        <v>0</v>
      </c>
      <c r="J40" s="666"/>
    </row>
    <row r="41" spans="1:10" s="646" customFormat="1" ht="15" customHeight="1" thickBot="1">
      <c r="A41" s="668" t="s">
        <v>729</v>
      </c>
      <c r="B41" s="669"/>
      <c r="C41" s="670"/>
      <c r="D41" s="670">
        <v>2566</v>
      </c>
      <c r="E41" s="670">
        <v>2550</v>
      </c>
      <c r="F41" s="670">
        <v>2566</v>
      </c>
      <c r="G41" s="670">
        <v>2529</v>
      </c>
      <c r="H41" s="670">
        <v>2529</v>
      </c>
      <c r="I41" s="670">
        <f t="shared" si="9"/>
        <v>0</v>
      </c>
      <c r="J41" s="671">
        <v>2529</v>
      </c>
    </row>
    <row r="42" spans="1:10" s="640" customFormat="1" ht="59.25" customHeight="1">
      <c r="A42" s="314" t="s">
        <v>697</v>
      </c>
      <c r="B42" s="315" t="s">
        <v>698</v>
      </c>
      <c r="C42" s="316" t="s">
        <v>1201</v>
      </c>
      <c r="D42" s="316" t="s">
        <v>1229</v>
      </c>
      <c r="E42" s="315" t="s">
        <v>699</v>
      </c>
      <c r="F42" s="315" t="s">
        <v>700</v>
      </c>
      <c r="G42" s="315" t="s">
        <v>701</v>
      </c>
      <c r="H42" s="315" t="s">
        <v>702</v>
      </c>
      <c r="I42" s="315" t="s">
        <v>703</v>
      </c>
      <c r="J42" s="317" t="s">
        <v>704</v>
      </c>
    </row>
    <row r="43" spans="1:10" s="640" customFormat="1" ht="15.75" customHeight="1" thickBot="1">
      <c r="A43" s="320">
        <v>1</v>
      </c>
      <c r="B43" s="321">
        <v>2</v>
      </c>
      <c r="C43" s="322">
        <v>3</v>
      </c>
      <c r="D43" s="321">
        <v>4</v>
      </c>
      <c r="E43" s="322">
        <v>3</v>
      </c>
      <c r="F43" s="321">
        <v>4</v>
      </c>
      <c r="G43" s="322">
        <v>5</v>
      </c>
      <c r="H43" s="321">
        <v>6</v>
      </c>
      <c r="I43" s="322" t="s">
        <v>1042</v>
      </c>
      <c r="J43" s="323">
        <v>8</v>
      </c>
    </row>
    <row r="44" spans="1:10" s="633" customFormat="1" ht="15" customHeight="1" thickBot="1">
      <c r="A44" s="672" t="s">
        <v>730</v>
      </c>
      <c r="B44" s="673">
        <v>57</v>
      </c>
      <c r="C44" s="674">
        <f aca="true" t="shared" si="10" ref="C44:J44">C45+C78</f>
        <v>243000000</v>
      </c>
      <c r="D44" s="674">
        <f t="shared" si="10"/>
        <v>252905370</v>
      </c>
      <c r="E44" s="674">
        <f t="shared" si="10"/>
        <v>252905370</v>
      </c>
      <c r="F44" s="674">
        <f t="shared" si="10"/>
        <v>252905370</v>
      </c>
      <c r="G44" s="674">
        <f t="shared" si="10"/>
        <v>252841281</v>
      </c>
      <c r="H44" s="674">
        <f t="shared" si="10"/>
        <v>252841281</v>
      </c>
      <c r="I44" s="674">
        <f t="shared" si="10"/>
        <v>0</v>
      </c>
      <c r="J44" s="675">
        <f t="shared" si="10"/>
        <v>252770776</v>
      </c>
    </row>
    <row r="45" spans="1:10" s="633" customFormat="1" ht="29.25" customHeight="1" thickBot="1">
      <c r="A45" s="293" t="s">
        <v>731</v>
      </c>
      <c r="B45" s="641" t="s">
        <v>732</v>
      </c>
      <c r="C45" s="297">
        <f aca="true" t="shared" si="11" ref="C45:J45">C46</f>
        <v>243000000</v>
      </c>
      <c r="D45" s="297">
        <f t="shared" si="11"/>
        <v>252630000</v>
      </c>
      <c r="E45" s="297">
        <f t="shared" si="11"/>
        <v>252630000</v>
      </c>
      <c r="F45" s="297">
        <f t="shared" si="11"/>
        <v>252630000</v>
      </c>
      <c r="G45" s="297">
        <f t="shared" si="11"/>
        <v>252569931</v>
      </c>
      <c r="H45" s="297">
        <f t="shared" si="11"/>
        <v>252569931</v>
      </c>
      <c r="I45" s="297">
        <f t="shared" si="11"/>
        <v>0</v>
      </c>
      <c r="J45" s="298">
        <f t="shared" si="11"/>
        <v>252499426</v>
      </c>
    </row>
    <row r="46" spans="1:10" s="633" customFormat="1" ht="15" customHeight="1" thickBot="1">
      <c r="A46" s="293" t="s">
        <v>733</v>
      </c>
      <c r="B46" s="641"/>
      <c r="C46" s="297">
        <f aca="true" t="shared" si="12" ref="C46:J46">C47+C48+C49+C50+C51+C52+C53+C54+C55+C56+C57+C58+C59+C60+C61+C62+C63+C64+C66+C68+C69+C70+C71+C72+C73+C74+C75+C76+C77</f>
        <v>243000000</v>
      </c>
      <c r="D46" s="297">
        <f t="shared" si="12"/>
        <v>252630000</v>
      </c>
      <c r="E46" s="297">
        <f t="shared" si="12"/>
        <v>252630000</v>
      </c>
      <c r="F46" s="297">
        <f t="shared" si="12"/>
        <v>252630000</v>
      </c>
      <c r="G46" s="297">
        <f t="shared" si="12"/>
        <v>252569931</v>
      </c>
      <c r="H46" s="297">
        <f t="shared" si="12"/>
        <v>252569931</v>
      </c>
      <c r="I46" s="297">
        <f t="shared" si="12"/>
        <v>0</v>
      </c>
      <c r="J46" s="298">
        <f t="shared" si="12"/>
        <v>252499426</v>
      </c>
    </row>
    <row r="47" spans="1:10" s="646" customFormat="1" ht="15" customHeight="1">
      <c r="A47" s="676" t="s">
        <v>734</v>
      </c>
      <c r="B47" s="290"/>
      <c r="C47" s="291">
        <v>221800</v>
      </c>
      <c r="D47" s="291">
        <v>223800</v>
      </c>
      <c r="E47" s="291">
        <v>223800</v>
      </c>
      <c r="F47" s="291">
        <v>223800</v>
      </c>
      <c r="G47" s="291">
        <v>221600</v>
      </c>
      <c r="H47" s="291">
        <v>221600</v>
      </c>
      <c r="I47" s="649">
        <f aca="true" t="shared" si="13" ref="I47:I52">G47-H47</f>
        <v>0</v>
      </c>
      <c r="J47" s="650">
        <v>221620</v>
      </c>
    </row>
    <row r="48" spans="1:10" s="646" customFormat="1" ht="15" customHeight="1">
      <c r="A48" s="658" t="s">
        <v>735</v>
      </c>
      <c r="B48" s="652"/>
      <c r="C48" s="313">
        <v>16000</v>
      </c>
      <c r="D48" s="313">
        <v>17000</v>
      </c>
      <c r="E48" s="313">
        <v>17000</v>
      </c>
      <c r="F48" s="313">
        <v>17000</v>
      </c>
      <c r="G48" s="313">
        <v>16086</v>
      </c>
      <c r="H48" s="313">
        <v>16086</v>
      </c>
      <c r="I48" s="653">
        <f t="shared" si="13"/>
        <v>0</v>
      </c>
      <c r="J48" s="654">
        <v>16086</v>
      </c>
    </row>
    <row r="49" spans="1:10" s="678" customFormat="1" ht="33">
      <c r="A49" s="651" t="s">
        <v>1232</v>
      </c>
      <c r="B49" s="677"/>
      <c r="C49" s="313">
        <v>11229000</v>
      </c>
      <c r="D49" s="313">
        <v>11231000</v>
      </c>
      <c r="E49" s="313">
        <v>11231000</v>
      </c>
      <c r="F49" s="313">
        <v>11231000</v>
      </c>
      <c r="G49" s="313">
        <v>11229594</v>
      </c>
      <c r="H49" s="313">
        <v>11229594</v>
      </c>
      <c r="I49" s="653">
        <f t="shared" si="13"/>
        <v>0</v>
      </c>
      <c r="J49" s="654">
        <v>11212334</v>
      </c>
    </row>
    <row r="50" spans="1:10" s="646" customFormat="1" ht="33">
      <c r="A50" s="651" t="s">
        <v>1236</v>
      </c>
      <c r="B50" s="652"/>
      <c r="C50" s="313">
        <v>4110200</v>
      </c>
      <c r="D50" s="313">
        <v>4113200</v>
      </c>
      <c r="E50" s="313">
        <v>4113200</v>
      </c>
      <c r="F50" s="313">
        <v>4113200</v>
      </c>
      <c r="G50" s="313">
        <v>4112059</v>
      </c>
      <c r="H50" s="313">
        <v>4112059</v>
      </c>
      <c r="I50" s="653">
        <f t="shared" si="13"/>
        <v>0</v>
      </c>
      <c r="J50" s="654">
        <v>4105264</v>
      </c>
    </row>
    <row r="51" spans="1:10" s="646" customFormat="1" ht="15" customHeight="1">
      <c r="A51" s="658" t="s">
        <v>1211</v>
      </c>
      <c r="B51" s="652"/>
      <c r="C51" s="313">
        <v>940000</v>
      </c>
      <c r="D51" s="313">
        <v>941000</v>
      </c>
      <c r="E51" s="313">
        <v>941000</v>
      </c>
      <c r="F51" s="313">
        <v>941000</v>
      </c>
      <c r="G51" s="313">
        <v>939579</v>
      </c>
      <c r="H51" s="313">
        <v>939579</v>
      </c>
      <c r="I51" s="653">
        <f t="shared" si="13"/>
        <v>0</v>
      </c>
      <c r="J51" s="654">
        <v>939579</v>
      </c>
    </row>
    <row r="52" spans="1:10" s="646" customFormat="1" ht="38.25" customHeight="1">
      <c r="A52" s="651" t="s">
        <v>1239</v>
      </c>
      <c r="B52" s="652"/>
      <c r="C52" s="313">
        <v>3985000</v>
      </c>
      <c r="D52" s="313">
        <v>3987000</v>
      </c>
      <c r="E52" s="313">
        <v>3987000</v>
      </c>
      <c r="F52" s="313">
        <v>3987000</v>
      </c>
      <c r="G52" s="313">
        <v>3985542</v>
      </c>
      <c r="H52" s="313">
        <v>3985542</v>
      </c>
      <c r="I52" s="653">
        <f t="shared" si="13"/>
        <v>0</v>
      </c>
      <c r="J52" s="654">
        <v>3985735</v>
      </c>
    </row>
    <row r="53" spans="1:10" s="646" customFormat="1" ht="31.5" customHeight="1">
      <c r="A53" s="658" t="s">
        <v>1212</v>
      </c>
      <c r="B53" s="652"/>
      <c r="C53" s="313">
        <v>2131000</v>
      </c>
      <c r="D53" s="313">
        <v>2132500</v>
      </c>
      <c r="E53" s="313">
        <v>2132500</v>
      </c>
      <c r="F53" s="313">
        <v>2132500</v>
      </c>
      <c r="G53" s="313">
        <v>2131123</v>
      </c>
      <c r="H53" s="313">
        <v>2131123</v>
      </c>
      <c r="I53" s="653">
        <f aca="true" t="shared" si="14" ref="I53:I68">G53-H53</f>
        <v>0</v>
      </c>
      <c r="J53" s="654">
        <v>2131388</v>
      </c>
    </row>
    <row r="54" spans="1:10" s="646" customFormat="1" ht="30.75" customHeight="1">
      <c r="A54" s="658" t="s">
        <v>1213</v>
      </c>
      <c r="B54" s="652"/>
      <c r="C54" s="313">
        <v>4818000</v>
      </c>
      <c r="D54" s="313">
        <v>4822000</v>
      </c>
      <c r="E54" s="313">
        <v>4822000</v>
      </c>
      <c r="F54" s="313">
        <v>4822000</v>
      </c>
      <c r="G54" s="313">
        <v>4820286</v>
      </c>
      <c r="H54" s="313">
        <v>4820286</v>
      </c>
      <c r="I54" s="653">
        <f t="shared" si="14"/>
        <v>0</v>
      </c>
      <c r="J54" s="654">
        <v>4820286</v>
      </c>
    </row>
    <row r="55" spans="1:10" s="646" customFormat="1" ht="15" customHeight="1">
      <c r="A55" s="658" t="s">
        <v>736</v>
      </c>
      <c r="B55" s="652"/>
      <c r="C55" s="313">
        <v>178354500</v>
      </c>
      <c r="D55" s="313">
        <v>187948000</v>
      </c>
      <c r="E55" s="313">
        <v>187948000</v>
      </c>
      <c r="F55" s="313">
        <v>187948000</v>
      </c>
      <c r="G55" s="313">
        <v>187939110</v>
      </c>
      <c r="H55" s="313">
        <v>187939110</v>
      </c>
      <c r="I55" s="653">
        <f t="shared" si="14"/>
        <v>0</v>
      </c>
      <c r="J55" s="654">
        <v>187784426</v>
      </c>
    </row>
    <row r="56" spans="1:10" s="646" customFormat="1" ht="15" customHeight="1">
      <c r="A56" s="658" t="s">
        <v>1214</v>
      </c>
      <c r="B56" s="652"/>
      <c r="C56" s="313">
        <v>4500</v>
      </c>
      <c r="D56" s="313">
        <v>4500</v>
      </c>
      <c r="E56" s="313">
        <v>4500</v>
      </c>
      <c r="F56" s="313">
        <v>4500</v>
      </c>
      <c r="G56" s="313">
        <v>4356</v>
      </c>
      <c r="H56" s="313">
        <v>4356</v>
      </c>
      <c r="I56" s="653">
        <f t="shared" si="14"/>
        <v>0</v>
      </c>
      <c r="J56" s="654">
        <v>4356</v>
      </c>
    </row>
    <row r="57" spans="1:10" s="646" customFormat="1" ht="12.75" customHeight="1">
      <c r="A57" s="658" t="s">
        <v>1215</v>
      </c>
      <c r="B57" s="652"/>
      <c r="C57" s="313">
        <v>814000</v>
      </c>
      <c r="D57" s="313">
        <v>815000</v>
      </c>
      <c r="E57" s="313">
        <v>815000</v>
      </c>
      <c r="F57" s="313">
        <v>815000</v>
      </c>
      <c r="G57" s="313">
        <v>813682</v>
      </c>
      <c r="H57" s="313">
        <v>813682</v>
      </c>
      <c r="I57" s="653">
        <f t="shared" si="14"/>
        <v>0</v>
      </c>
      <c r="J57" s="654">
        <v>813682</v>
      </c>
    </row>
    <row r="58" spans="1:10" s="646" customFormat="1" ht="22.5" customHeight="1">
      <c r="A58" s="658" t="s">
        <v>1225</v>
      </c>
      <c r="B58" s="652"/>
      <c r="C58" s="313">
        <v>3407000</v>
      </c>
      <c r="D58" s="313">
        <v>3410000</v>
      </c>
      <c r="E58" s="313">
        <v>3410000</v>
      </c>
      <c r="F58" s="313">
        <v>3410000</v>
      </c>
      <c r="G58" s="313">
        <v>3408512</v>
      </c>
      <c r="H58" s="313">
        <v>3408512</v>
      </c>
      <c r="I58" s="653">
        <f t="shared" si="14"/>
        <v>0</v>
      </c>
      <c r="J58" s="654">
        <v>3409301</v>
      </c>
    </row>
    <row r="59" spans="1:10" s="646" customFormat="1" ht="28.5" customHeight="1">
      <c r="A59" s="299" t="s">
        <v>1233</v>
      </c>
      <c r="B59" s="652"/>
      <c r="C59" s="313">
        <v>26132000</v>
      </c>
      <c r="D59" s="313">
        <v>26135000</v>
      </c>
      <c r="E59" s="313">
        <v>26135000</v>
      </c>
      <c r="F59" s="313">
        <v>26135000</v>
      </c>
      <c r="G59" s="313">
        <v>26122809</v>
      </c>
      <c r="H59" s="313">
        <v>26122809</v>
      </c>
      <c r="I59" s="653">
        <f t="shared" si="14"/>
        <v>0</v>
      </c>
      <c r="J59" s="654">
        <v>26235652</v>
      </c>
    </row>
    <row r="60" spans="1:10" s="646" customFormat="1" ht="15" customHeight="1">
      <c r="A60" s="658" t="s">
        <v>1216</v>
      </c>
      <c r="B60" s="652"/>
      <c r="C60" s="313">
        <v>5416000</v>
      </c>
      <c r="D60" s="313">
        <v>5418000</v>
      </c>
      <c r="E60" s="313">
        <v>5418000</v>
      </c>
      <c r="F60" s="313">
        <v>5418000</v>
      </c>
      <c r="G60" s="313">
        <v>5416411</v>
      </c>
      <c r="H60" s="313">
        <v>5416411</v>
      </c>
      <c r="I60" s="653">
        <f t="shared" si="14"/>
        <v>0</v>
      </c>
      <c r="J60" s="654">
        <v>5414375</v>
      </c>
    </row>
    <row r="61" spans="1:10" s="646" customFormat="1" ht="15" customHeight="1">
      <c r="A61" s="658" t="s">
        <v>737</v>
      </c>
      <c r="B61" s="652"/>
      <c r="C61" s="313">
        <v>413000</v>
      </c>
      <c r="D61" s="313">
        <v>414000</v>
      </c>
      <c r="E61" s="313">
        <v>414000</v>
      </c>
      <c r="F61" s="313">
        <v>414000</v>
      </c>
      <c r="G61" s="313">
        <v>402544</v>
      </c>
      <c r="H61" s="313">
        <v>402544</v>
      </c>
      <c r="I61" s="653">
        <f t="shared" si="14"/>
        <v>0</v>
      </c>
      <c r="J61" s="654">
        <v>397558</v>
      </c>
    </row>
    <row r="62" spans="1:10" s="646" customFormat="1" ht="15" customHeight="1">
      <c r="A62" s="658" t="s">
        <v>738</v>
      </c>
      <c r="B62" s="652"/>
      <c r="C62" s="313">
        <v>35000</v>
      </c>
      <c r="D62" s="313">
        <v>36000</v>
      </c>
      <c r="E62" s="313">
        <v>36000</v>
      </c>
      <c r="F62" s="313">
        <v>36000</v>
      </c>
      <c r="G62" s="313">
        <v>34614</v>
      </c>
      <c r="H62" s="313">
        <v>34614</v>
      </c>
      <c r="I62" s="653">
        <f t="shared" si="14"/>
        <v>0</v>
      </c>
      <c r="J62" s="654">
        <v>34479</v>
      </c>
    </row>
    <row r="63" spans="1:10" s="646" customFormat="1" ht="15" customHeight="1">
      <c r="A63" s="658" t="s">
        <v>739</v>
      </c>
      <c r="B63" s="652"/>
      <c r="C63" s="313">
        <v>201000</v>
      </c>
      <c r="D63" s="313">
        <v>203000</v>
      </c>
      <c r="E63" s="313">
        <v>203000</v>
      </c>
      <c r="F63" s="313">
        <v>203000</v>
      </c>
      <c r="G63" s="313">
        <v>200357</v>
      </c>
      <c r="H63" s="313">
        <v>200357</v>
      </c>
      <c r="I63" s="653">
        <f t="shared" si="14"/>
        <v>0</v>
      </c>
      <c r="J63" s="654">
        <v>199012</v>
      </c>
    </row>
    <row r="64" spans="1:10" s="646" customFormat="1" ht="16.5">
      <c r="A64" s="658" t="s">
        <v>740</v>
      </c>
      <c r="B64" s="652"/>
      <c r="C64" s="313">
        <v>195000</v>
      </c>
      <c r="D64" s="313">
        <v>197000</v>
      </c>
      <c r="E64" s="313">
        <v>197000</v>
      </c>
      <c r="F64" s="313">
        <v>197000</v>
      </c>
      <c r="G64" s="313">
        <v>195455</v>
      </c>
      <c r="H64" s="313">
        <v>195455</v>
      </c>
      <c r="I64" s="653">
        <f t="shared" si="14"/>
        <v>0</v>
      </c>
      <c r="J64" s="654">
        <v>193286</v>
      </c>
    </row>
    <row r="65" spans="1:10" s="681" customFormat="1" ht="12.75" customHeight="1">
      <c r="A65" s="679" t="s">
        <v>741</v>
      </c>
      <c r="B65" s="680"/>
      <c r="C65" s="313"/>
      <c r="D65" s="313"/>
      <c r="E65" s="313"/>
      <c r="F65" s="313"/>
      <c r="G65" s="313"/>
      <c r="H65" s="313"/>
      <c r="I65" s="653">
        <f t="shared" si="14"/>
        <v>0</v>
      </c>
      <c r="J65" s="654"/>
    </row>
    <row r="66" spans="1:10" s="646" customFormat="1" ht="16.5">
      <c r="A66" s="299" t="s">
        <v>742</v>
      </c>
      <c r="B66" s="652"/>
      <c r="C66" s="313">
        <v>253000</v>
      </c>
      <c r="D66" s="313">
        <v>254000</v>
      </c>
      <c r="E66" s="313">
        <v>254000</v>
      </c>
      <c r="F66" s="313">
        <v>254000</v>
      </c>
      <c r="G66" s="313">
        <v>252897</v>
      </c>
      <c r="H66" s="313">
        <v>252897</v>
      </c>
      <c r="I66" s="653">
        <f t="shared" si="14"/>
        <v>0</v>
      </c>
      <c r="J66" s="654">
        <v>255949</v>
      </c>
    </row>
    <row r="67" spans="1:10" s="681" customFormat="1" ht="15" customHeight="1">
      <c r="A67" s="679" t="s">
        <v>741</v>
      </c>
      <c r="B67" s="680"/>
      <c r="C67" s="313"/>
      <c r="D67" s="313"/>
      <c r="E67" s="313"/>
      <c r="F67" s="313"/>
      <c r="G67" s="313"/>
      <c r="H67" s="313"/>
      <c r="I67" s="653">
        <f t="shared" si="14"/>
        <v>0</v>
      </c>
      <c r="J67" s="654"/>
    </row>
    <row r="68" spans="1:10" s="646" customFormat="1" ht="15" customHeight="1">
      <c r="A68" s="658" t="s">
        <v>743</v>
      </c>
      <c r="B68" s="652"/>
      <c r="C68" s="313"/>
      <c r="D68" s="313"/>
      <c r="E68" s="313"/>
      <c r="F68" s="313"/>
      <c r="G68" s="313"/>
      <c r="H68" s="313"/>
      <c r="I68" s="653">
        <f t="shared" si="14"/>
        <v>0</v>
      </c>
      <c r="J68" s="654"/>
    </row>
    <row r="69" spans="1:10" s="646" customFormat="1" ht="15" customHeight="1">
      <c r="A69" s="658" t="s">
        <v>1217</v>
      </c>
      <c r="B69" s="652"/>
      <c r="C69" s="313">
        <v>3000</v>
      </c>
      <c r="D69" s="313">
        <v>3000</v>
      </c>
      <c r="E69" s="313">
        <v>3000</v>
      </c>
      <c r="F69" s="313">
        <v>3000</v>
      </c>
      <c r="G69" s="313">
        <v>2450</v>
      </c>
      <c r="H69" s="313">
        <v>2450</v>
      </c>
      <c r="I69" s="653">
        <f>G69-H69</f>
        <v>0</v>
      </c>
      <c r="J69" s="654">
        <v>2450</v>
      </c>
    </row>
    <row r="70" spans="1:10" s="646" customFormat="1" ht="15" customHeight="1">
      <c r="A70" s="658" t="s">
        <v>1218</v>
      </c>
      <c r="B70" s="652"/>
      <c r="C70" s="313"/>
      <c r="D70" s="313"/>
      <c r="E70" s="313"/>
      <c r="F70" s="313"/>
      <c r="G70" s="313"/>
      <c r="H70" s="313"/>
      <c r="I70" s="653">
        <f aca="true" t="shared" si="15" ref="I70:I77">G70-H70</f>
        <v>0</v>
      </c>
      <c r="J70" s="654"/>
    </row>
    <row r="71" spans="1:10" s="646" customFormat="1" ht="15" customHeight="1">
      <c r="A71" s="658" t="s">
        <v>1219</v>
      </c>
      <c r="B71" s="652"/>
      <c r="C71" s="313"/>
      <c r="D71" s="313"/>
      <c r="E71" s="313"/>
      <c r="F71" s="313"/>
      <c r="G71" s="313"/>
      <c r="H71" s="313"/>
      <c r="I71" s="653">
        <f t="shared" si="15"/>
        <v>0</v>
      </c>
      <c r="J71" s="654"/>
    </row>
    <row r="72" spans="1:10" s="646" customFormat="1" ht="29.25" customHeight="1">
      <c r="A72" s="658" t="s">
        <v>1220</v>
      </c>
      <c r="B72" s="652"/>
      <c r="C72" s="313"/>
      <c r="D72" s="313"/>
      <c r="E72" s="313"/>
      <c r="F72" s="313"/>
      <c r="G72" s="313"/>
      <c r="H72" s="313"/>
      <c r="I72" s="653">
        <f t="shared" si="15"/>
        <v>0</v>
      </c>
      <c r="J72" s="654"/>
    </row>
    <row r="73" spans="1:10" s="646" customFormat="1" ht="15" customHeight="1">
      <c r="A73" s="658" t="s">
        <v>1221</v>
      </c>
      <c r="B73" s="652"/>
      <c r="C73" s="313"/>
      <c r="D73" s="313"/>
      <c r="E73" s="313"/>
      <c r="F73" s="313"/>
      <c r="G73" s="313"/>
      <c r="H73" s="313"/>
      <c r="I73" s="653">
        <f t="shared" si="15"/>
        <v>0</v>
      </c>
      <c r="J73" s="654"/>
    </row>
    <row r="74" spans="1:10" s="646" customFormat="1" ht="30" customHeight="1">
      <c r="A74" s="658" t="s">
        <v>1222</v>
      </c>
      <c r="B74" s="652"/>
      <c r="C74" s="313">
        <v>262000</v>
      </c>
      <c r="D74" s="313">
        <v>264000</v>
      </c>
      <c r="E74" s="313">
        <v>264000</v>
      </c>
      <c r="F74" s="313">
        <v>264000</v>
      </c>
      <c r="G74" s="313">
        <v>262511</v>
      </c>
      <c r="H74" s="313">
        <v>262511</v>
      </c>
      <c r="I74" s="653">
        <f t="shared" si="15"/>
        <v>0</v>
      </c>
      <c r="J74" s="654">
        <v>264254</v>
      </c>
    </row>
    <row r="75" spans="1:10" s="646" customFormat="1" ht="15" customHeight="1">
      <c r="A75" s="658" t="s">
        <v>1223</v>
      </c>
      <c r="B75" s="662"/>
      <c r="C75" s="313">
        <v>19000</v>
      </c>
      <c r="D75" s="313">
        <v>20000</v>
      </c>
      <c r="E75" s="313">
        <v>20000</v>
      </c>
      <c r="F75" s="313">
        <v>20000</v>
      </c>
      <c r="G75" s="313">
        <v>18984</v>
      </c>
      <c r="H75" s="313">
        <v>18984</v>
      </c>
      <c r="I75" s="653">
        <f t="shared" si="15"/>
        <v>0</v>
      </c>
      <c r="J75" s="654">
        <v>18984</v>
      </c>
    </row>
    <row r="76" spans="1:10" s="661" customFormat="1" ht="31.5" customHeight="1">
      <c r="A76" s="682" t="s">
        <v>1234</v>
      </c>
      <c r="B76" s="660"/>
      <c r="C76" s="313"/>
      <c r="D76" s="313"/>
      <c r="E76" s="313"/>
      <c r="F76" s="313"/>
      <c r="G76" s="313"/>
      <c r="H76" s="313"/>
      <c r="I76" s="653">
        <f t="shared" si="15"/>
        <v>0</v>
      </c>
      <c r="J76" s="654"/>
    </row>
    <row r="77" spans="1:10" s="646" customFormat="1" ht="30.75" customHeight="1">
      <c r="A77" s="658" t="s">
        <v>1224</v>
      </c>
      <c r="B77" s="652"/>
      <c r="C77" s="313">
        <v>40000</v>
      </c>
      <c r="D77" s="313">
        <v>41000</v>
      </c>
      <c r="E77" s="313">
        <v>41000</v>
      </c>
      <c r="F77" s="313">
        <v>41000</v>
      </c>
      <c r="G77" s="313">
        <v>39370</v>
      </c>
      <c r="H77" s="313">
        <v>39370</v>
      </c>
      <c r="I77" s="653">
        <f t="shared" si="15"/>
        <v>0</v>
      </c>
      <c r="J77" s="654">
        <v>39370</v>
      </c>
    </row>
    <row r="78" spans="1:10" s="687" customFormat="1" ht="15" customHeight="1">
      <c r="A78" s="683" t="s">
        <v>744</v>
      </c>
      <c r="B78" s="684" t="s">
        <v>745</v>
      </c>
      <c r="C78" s="685">
        <f aca="true" t="shared" si="16" ref="C78:J78">C79</f>
        <v>0</v>
      </c>
      <c r="D78" s="685">
        <f t="shared" si="16"/>
        <v>275370</v>
      </c>
      <c r="E78" s="685">
        <f t="shared" si="16"/>
        <v>275370</v>
      </c>
      <c r="F78" s="685">
        <f t="shared" si="16"/>
        <v>275370</v>
      </c>
      <c r="G78" s="685">
        <f t="shared" si="16"/>
        <v>271350</v>
      </c>
      <c r="H78" s="685">
        <f t="shared" si="16"/>
        <v>271350</v>
      </c>
      <c r="I78" s="685">
        <f t="shared" si="16"/>
        <v>0</v>
      </c>
      <c r="J78" s="686">
        <f t="shared" si="16"/>
        <v>271350</v>
      </c>
    </row>
    <row r="79" spans="1:10" s="646" customFormat="1" ht="19.5" customHeight="1">
      <c r="A79" s="656" t="s">
        <v>746</v>
      </c>
      <c r="B79" s="652"/>
      <c r="C79" s="313"/>
      <c r="D79" s="313">
        <v>275370</v>
      </c>
      <c r="E79" s="313">
        <v>275370</v>
      </c>
      <c r="F79" s="313">
        <v>275370</v>
      </c>
      <c r="G79" s="313">
        <v>271350</v>
      </c>
      <c r="H79" s="313">
        <v>271350</v>
      </c>
      <c r="I79" s="653">
        <f>G79-H79</f>
        <v>0</v>
      </c>
      <c r="J79" s="654">
        <v>271350</v>
      </c>
    </row>
    <row r="80" spans="1:10" s="408" customFormat="1" ht="22.5" customHeight="1" thickBot="1">
      <c r="A80" s="688" t="s">
        <v>747</v>
      </c>
      <c r="B80" s="689" t="s">
        <v>748</v>
      </c>
      <c r="C80" s="690">
        <f aca="true" t="shared" si="17" ref="C80:J80">C16+C44</f>
        <v>245306000</v>
      </c>
      <c r="D80" s="690">
        <f t="shared" si="17"/>
        <v>255308936</v>
      </c>
      <c r="E80" s="690">
        <f t="shared" si="17"/>
        <v>255306370</v>
      </c>
      <c r="F80" s="690">
        <f t="shared" si="17"/>
        <v>255308936</v>
      </c>
      <c r="G80" s="690">
        <f t="shared" si="17"/>
        <v>255241603</v>
      </c>
      <c r="H80" s="690">
        <f t="shared" si="17"/>
        <v>255241603</v>
      </c>
      <c r="I80" s="690">
        <f t="shared" si="17"/>
        <v>0</v>
      </c>
      <c r="J80" s="691">
        <f t="shared" si="17"/>
        <v>255171099</v>
      </c>
    </row>
    <row r="81" spans="1:10" s="640" customFormat="1" ht="59.25" customHeight="1">
      <c r="A81" s="314" t="s">
        <v>697</v>
      </c>
      <c r="B81" s="315" t="s">
        <v>698</v>
      </c>
      <c r="C81" s="316" t="s">
        <v>1201</v>
      </c>
      <c r="D81" s="316" t="s">
        <v>1229</v>
      </c>
      <c r="E81" s="315" t="s">
        <v>699</v>
      </c>
      <c r="F81" s="315" t="s">
        <v>700</v>
      </c>
      <c r="G81" s="315" t="s">
        <v>701</v>
      </c>
      <c r="H81" s="315" t="s">
        <v>702</v>
      </c>
      <c r="I81" s="315" t="s">
        <v>703</v>
      </c>
      <c r="J81" s="317" t="s">
        <v>704</v>
      </c>
    </row>
    <row r="82" spans="1:10" s="640" customFormat="1" ht="21" customHeight="1" thickBot="1">
      <c r="A82" s="320">
        <v>1</v>
      </c>
      <c r="B82" s="321">
        <v>2</v>
      </c>
      <c r="C82" s="322">
        <v>3</v>
      </c>
      <c r="D82" s="321">
        <v>4</v>
      </c>
      <c r="E82" s="322">
        <v>3</v>
      </c>
      <c r="F82" s="321">
        <v>4</v>
      </c>
      <c r="G82" s="322">
        <v>5</v>
      </c>
      <c r="H82" s="321">
        <v>6</v>
      </c>
      <c r="I82" s="322" t="s">
        <v>1042</v>
      </c>
      <c r="J82" s="323">
        <v>8</v>
      </c>
    </row>
    <row r="83" spans="1:10" s="408" customFormat="1" ht="13.5" customHeight="1" thickBot="1">
      <c r="A83" s="692" t="s">
        <v>981</v>
      </c>
      <c r="B83" s="693">
        <v>59</v>
      </c>
      <c r="C83" s="694">
        <f>C84</f>
        <v>0</v>
      </c>
      <c r="D83" s="694">
        <f aca="true" t="shared" si="18" ref="D83:J83">D84</f>
        <v>0</v>
      </c>
      <c r="E83" s="694">
        <f t="shared" si="18"/>
        <v>0</v>
      </c>
      <c r="F83" s="694">
        <f t="shared" si="18"/>
        <v>0</v>
      </c>
      <c r="G83" s="694">
        <f t="shared" si="18"/>
        <v>0</v>
      </c>
      <c r="H83" s="694">
        <f t="shared" si="18"/>
        <v>0</v>
      </c>
      <c r="I83" s="694">
        <f t="shared" si="18"/>
        <v>0</v>
      </c>
      <c r="J83" s="695">
        <f t="shared" si="18"/>
        <v>0</v>
      </c>
    </row>
    <row r="84" spans="1:10" s="646" customFormat="1" ht="15" customHeight="1" thickBot="1">
      <c r="A84" s="696" t="s">
        <v>982</v>
      </c>
      <c r="B84" s="697" t="s">
        <v>983</v>
      </c>
      <c r="C84" s="698"/>
      <c r="D84" s="698"/>
      <c r="E84" s="698"/>
      <c r="F84" s="698"/>
      <c r="G84" s="698"/>
      <c r="H84" s="698"/>
      <c r="I84" s="698"/>
      <c r="J84" s="699"/>
    </row>
    <row r="85" spans="2:10" ht="18" customHeight="1">
      <c r="B85" s="484"/>
      <c r="C85" s="632"/>
      <c r="D85" s="883"/>
      <c r="E85" s="883"/>
      <c r="F85" s="484"/>
      <c r="G85" s="484"/>
      <c r="H85" s="484"/>
      <c r="I85" s="484"/>
      <c r="J85" s="484"/>
    </row>
    <row r="86" spans="1:9" s="632" customFormat="1" ht="16.5">
      <c r="A86" s="480" t="s">
        <v>1408</v>
      </c>
      <c r="D86" s="814" t="s">
        <v>1404</v>
      </c>
      <c r="E86" s="884"/>
      <c r="F86" s="475"/>
      <c r="H86" s="800" t="s">
        <v>1406</v>
      </c>
      <c r="I86" s="800"/>
    </row>
    <row r="87" spans="1:10" s="646" customFormat="1" ht="15" customHeight="1">
      <c r="A87" s="480" t="s">
        <v>1405</v>
      </c>
      <c r="B87" s="634"/>
      <c r="C87" s="635"/>
      <c r="D87" s="814"/>
      <c r="E87" s="884"/>
      <c r="F87" s="635"/>
      <c r="G87" s="635"/>
      <c r="H87" s="800" t="s">
        <v>1407</v>
      </c>
      <c r="I87" s="800"/>
      <c r="J87" s="635"/>
    </row>
    <row r="88" spans="2:10" s="646" customFormat="1" ht="13.5" customHeight="1">
      <c r="B88" s="667"/>
      <c r="C88" s="700"/>
      <c r="D88" s="700"/>
      <c r="E88" s="701"/>
      <c r="F88" s="702"/>
      <c r="G88" s="702"/>
      <c r="H88" s="702"/>
      <c r="I88" s="702"/>
      <c r="J88" s="702"/>
    </row>
    <row r="89" spans="1:9" s="646" customFormat="1" ht="13.5" customHeight="1">
      <c r="A89" s="703"/>
      <c r="B89" s="667"/>
      <c r="C89" s="667"/>
      <c r="D89" s="667"/>
      <c r="F89" s="704"/>
      <c r="G89" s="704"/>
      <c r="H89" s="704"/>
      <c r="I89" s="704"/>
    </row>
    <row r="90" spans="2:10" s="646" customFormat="1" ht="13.5" customHeight="1">
      <c r="B90" s="667"/>
      <c r="C90" s="667"/>
      <c r="D90" s="667"/>
      <c r="F90" s="704"/>
      <c r="G90" s="704"/>
      <c r="H90" s="704"/>
      <c r="I90" s="704"/>
      <c r="J90" s="704"/>
    </row>
    <row r="91" spans="1:10" s="646" customFormat="1" ht="13.5" customHeight="1">
      <c r="A91" s="703"/>
      <c r="B91" s="667"/>
      <c r="C91" s="667"/>
      <c r="D91" s="667"/>
      <c r="F91" s="704"/>
      <c r="G91" s="704"/>
      <c r="H91" s="704"/>
      <c r="I91" s="704"/>
      <c r="J91" s="704"/>
    </row>
    <row r="92" spans="2:10" s="646" customFormat="1" ht="13.5" customHeight="1">
      <c r="B92" s="667"/>
      <c r="C92" s="700"/>
      <c r="D92" s="700"/>
      <c r="E92" s="701"/>
      <c r="F92" s="704"/>
      <c r="G92" s="704"/>
      <c r="H92" s="704"/>
      <c r="I92" s="704"/>
      <c r="J92" s="704"/>
    </row>
    <row r="93" spans="2:10" s="646" customFormat="1" ht="13.5" customHeight="1">
      <c r="B93" s="667"/>
      <c r="C93" s="700"/>
      <c r="D93" s="700"/>
      <c r="E93" s="701"/>
      <c r="F93" s="705"/>
      <c r="G93" s="705"/>
      <c r="H93" s="705"/>
      <c r="I93" s="705"/>
      <c r="J93" s="705"/>
    </row>
    <row r="94" spans="2:10" s="646" customFormat="1" ht="13.5" customHeight="1">
      <c r="B94" s="667"/>
      <c r="C94" s="700"/>
      <c r="D94" s="700"/>
      <c r="E94" s="701"/>
      <c r="F94" s="702"/>
      <c r="G94" s="702"/>
      <c r="H94" s="702"/>
      <c r="I94" s="702"/>
      <c r="J94" s="702"/>
    </row>
    <row r="95" spans="2:10" s="646" customFormat="1" ht="13.5" customHeight="1">
      <c r="B95" s="667"/>
      <c r="C95" s="700"/>
      <c r="D95" s="700"/>
      <c r="E95" s="705"/>
      <c r="F95" s="705"/>
      <c r="G95" s="705"/>
      <c r="H95" s="705"/>
      <c r="I95" s="705"/>
      <c r="J95" s="705"/>
    </row>
    <row r="96" spans="2:10" s="646" customFormat="1" ht="13.5" customHeight="1">
      <c r="B96" s="667"/>
      <c r="C96" s="700"/>
      <c r="D96" s="700"/>
      <c r="E96" s="701"/>
      <c r="F96" s="705"/>
      <c r="G96" s="705"/>
      <c r="H96" s="705"/>
      <c r="I96" s="705"/>
      <c r="J96" s="705"/>
    </row>
    <row r="97" spans="2:10" s="646" customFormat="1" ht="13.5" customHeight="1">
      <c r="B97" s="667"/>
      <c r="C97" s="700"/>
      <c r="D97" s="700"/>
      <c r="E97" s="701"/>
      <c r="F97" s="704"/>
      <c r="G97" s="704"/>
      <c r="H97" s="704"/>
      <c r="I97" s="704"/>
      <c r="J97" s="704"/>
    </row>
    <row r="98" spans="2:10" s="646" customFormat="1" ht="13.5" customHeight="1">
      <c r="B98" s="667"/>
      <c r="C98" s="700"/>
      <c r="D98" s="700"/>
      <c r="E98" s="701"/>
      <c r="F98" s="704"/>
      <c r="G98" s="704"/>
      <c r="H98" s="704"/>
      <c r="I98" s="704"/>
      <c r="J98" s="704"/>
    </row>
    <row r="99" spans="2:10" s="646" customFormat="1" ht="13.5" customHeight="1">
      <c r="B99" s="667"/>
      <c r="C99" s="700"/>
      <c r="D99" s="700"/>
      <c r="E99" s="701"/>
      <c r="F99" s="704"/>
      <c r="G99" s="704"/>
      <c r="H99" s="704"/>
      <c r="I99" s="704"/>
      <c r="J99" s="704"/>
    </row>
    <row r="100" spans="2:10" s="646" customFormat="1" ht="13.5" customHeight="1">
      <c r="B100" s="667"/>
      <c r="C100" s="700"/>
      <c r="D100" s="700"/>
      <c r="E100" s="701"/>
      <c r="F100" s="704"/>
      <c r="G100" s="704"/>
      <c r="H100" s="704"/>
      <c r="I100" s="704"/>
      <c r="J100" s="704"/>
    </row>
    <row r="101" spans="2:10" s="646" customFormat="1" ht="13.5" customHeight="1">
      <c r="B101" s="667"/>
      <c r="C101" s="700"/>
      <c r="D101" s="700"/>
      <c r="E101" s="701"/>
      <c r="F101" s="704"/>
      <c r="G101" s="704"/>
      <c r="H101" s="704"/>
      <c r="I101" s="704"/>
      <c r="J101" s="704"/>
    </row>
    <row r="102" spans="2:10" s="646" customFormat="1" ht="13.5" customHeight="1">
      <c r="B102" s="667"/>
      <c r="C102" s="700"/>
      <c r="D102" s="700"/>
      <c r="E102" s="701"/>
      <c r="F102" s="704"/>
      <c r="G102" s="704"/>
      <c r="H102" s="704"/>
      <c r="I102" s="704"/>
      <c r="J102" s="704"/>
    </row>
    <row r="103" spans="2:10" s="646" customFormat="1" ht="13.5" customHeight="1">
      <c r="B103" s="667"/>
      <c r="C103" s="700"/>
      <c r="D103" s="700"/>
      <c r="E103" s="701"/>
      <c r="F103" s="704"/>
      <c r="G103" s="704"/>
      <c r="H103" s="704"/>
      <c r="I103" s="704"/>
      <c r="J103" s="704"/>
    </row>
    <row r="104" spans="2:10" s="646" customFormat="1" ht="13.5" customHeight="1">
      <c r="B104" s="667"/>
      <c r="C104" s="700"/>
      <c r="D104" s="700"/>
      <c r="E104" s="701"/>
      <c r="F104" s="704"/>
      <c r="G104" s="704"/>
      <c r="H104" s="704"/>
      <c r="I104" s="704"/>
      <c r="J104" s="704"/>
    </row>
    <row r="105" spans="2:10" s="646" customFormat="1" ht="13.5" customHeight="1">
      <c r="B105" s="667"/>
      <c r="C105" s="700"/>
      <c r="D105" s="700"/>
      <c r="E105" s="701"/>
      <c r="F105" s="704"/>
      <c r="G105" s="704"/>
      <c r="H105" s="704"/>
      <c r="I105" s="704"/>
      <c r="J105" s="704"/>
    </row>
    <row r="106" spans="2:10" s="646" customFormat="1" ht="13.5" customHeight="1">
      <c r="B106" s="667"/>
      <c r="C106" s="700"/>
      <c r="D106" s="700"/>
      <c r="E106" s="701"/>
      <c r="F106" s="704"/>
      <c r="G106" s="704"/>
      <c r="H106" s="704"/>
      <c r="I106" s="704"/>
      <c r="J106" s="704"/>
    </row>
    <row r="107" spans="2:10" s="646" customFormat="1" ht="13.5" customHeight="1">
      <c r="B107" s="667"/>
      <c r="C107" s="700"/>
      <c r="D107" s="700"/>
      <c r="E107" s="701"/>
      <c r="F107" s="704"/>
      <c r="G107" s="704"/>
      <c r="H107" s="704"/>
      <c r="I107" s="704"/>
      <c r="J107" s="704"/>
    </row>
    <row r="108" spans="2:10" s="646" customFormat="1" ht="13.5" customHeight="1">
      <c r="B108" s="667"/>
      <c r="C108" s="700"/>
      <c r="D108" s="700"/>
      <c r="E108" s="701"/>
      <c r="F108" s="704"/>
      <c r="G108" s="704"/>
      <c r="H108" s="704"/>
      <c r="I108" s="704"/>
      <c r="J108" s="704"/>
    </row>
    <row r="109" spans="2:10" s="646" customFormat="1" ht="13.5" customHeight="1">
      <c r="B109" s="667"/>
      <c r="C109" s="700"/>
      <c r="D109" s="700"/>
      <c r="E109" s="701"/>
      <c r="F109" s="704"/>
      <c r="G109" s="704"/>
      <c r="H109" s="704"/>
      <c r="I109" s="704"/>
      <c r="J109" s="704"/>
    </row>
    <row r="110" spans="2:10" s="646" customFormat="1" ht="13.5" customHeight="1">
      <c r="B110" s="667"/>
      <c r="C110" s="700"/>
      <c r="D110" s="700"/>
      <c r="E110" s="701"/>
      <c r="F110" s="704"/>
      <c r="G110" s="704"/>
      <c r="H110" s="704"/>
      <c r="I110" s="704"/>
      <c r="J110" s="704"/>
    </row>
    <row r="111" spans="2:10" s="646" customFormat="1" ht="13.5" customHeight="1">
      <c r="B111" s="667"/>
      <c r="C111" s="700"/>
      <c r="D111" s="700"/>
      <c r="E111" s="701"/>
      <c r="F111" s="704"/>
      <c r="G111" s="704"/>
      <c r="H111" s="704"/>
      <c r="I111" s="704"/>
      <c r="J111" s="704"/>
    </row>
    <row r="112" spans="2:10" s="646" customFormat="1" ht="13.5" customHeight="1">
      <c r="B112" s="667"/>
      <c r="C112" s="700"/>
      <c r="D112" s="700"/>
      <c r="E112" s="701"/>
      <c r="F112" s="704"/>
      <c r="G112" s="704"/>
      <c r="H112" s="704"/>
      <c r="I112" s="704"/>
      <c r="J112" s="704"/>
    </row>
    <row r="113" spans="2:10" s="646" customFormat="1" ht="13.5" customHeight="1">
      <c r="B113" s="667"/>
      <c r="C113" s="700"/>
      <c r="D113" s="700"/>
      <c r="E113" s="701"/>
      <c r="F113" s="704"/>
      <c r="G113" s="704"/>
      <c r="H113" s="704"/>
      <c r="I113" s="704"/>
      <c r="J113" s="704"/>
    </row>
    <row r="114" spans="2:10" s="646" customFormat="1" ht="13.5" customHeight="1">
      <c r="B114" s="667"/>
      <c r="C114" s="700"/>
      <c r="D114" s="700"/>
      <c r="E114" s="701"/>
      <c r="F114" s="704"/>
      <c r="G114" s="704"/>
      <c r="H114" s="704"/>
      <c r="I114" s="704"/>
      <c r="J114" s="704"/>
    </row>
    <row r="115" spans="2:10" s="646" customFormat="1" ht="13.5" customHeight="1">
      <c r="B115" s="667"/>
      <c r="C115" s="700"/>
      <c r="D115" s="700"/>
      <c r="E115" s="701"/>
      <c r="F115" s="704"/>
      <c r="G115" s="704"/>
      <c r="H115" s="704"/>
      <c r="I115" s="704"/>
      <c r="J115" s="704"/>
    </row>
    <row r="116" spans="2:10" s="646" customFormat="1" ht="13.5" customHeight="1">
      <c r="B116" s="667"/>
      <c r="C116" s="700"/>
      <c r="D116" s="700"/>
      <c r="E116" s="701"/>
      <c r="F116" s="704"/>
      <c r="G116" s="704"/>
      <c r="H116" s="704"/>
      <c r="I116" s="704"/>
      <c r="J116" s="704"/>
    </row>
    <row r="117" spans="2:10" s="646" customFormat="1" ht="13.5" customHeight="1">
      <c r="B117" s="667"/>
      <c r="C117" s="700"/>
      <c r="D117" s="700"/>
      <c r="E117" s="701"/>
      <c r="F117" s="704"/>
      <c r="G117" s="704"/>
      <c r="H117" s="704"/>
      <c r="I117" s="704"/>
      <c r="J117" s="704"/>
    </row>
    <row r="118" spans="2:10" s="646" customFormat="1" ht="13.5" customHeight="1">
      <c r="B118" s="667"/>
      <c r="C118" s="700"/>
      <c r="D118" s="700"/>
      <c r="E118" s="701"/>
      <c r="F118" s="704"/>
      <c r="G118" s="704"/>
      <c r="H118" s="704"/>
      <c r="I118" s="704"/>
      <c r="J118" s="704"/>
    </row>
    <row r="119" spans="2:10" s="646" customFormat="1" ht="13.5" customHeight="1">
      <c r="B119" s="667"/>
      <c r="C119" s="700"/>
      <c r="D119" s="700"/>
      <c r="E119" s="701"/>
      <c r="F119" s="704"/>
      <c r="G119" s="704"/>
      <c r="H119" s="704"/>
      <c r="I119" s="704"/>
      <c r="J119" s="704"/>
    </row>
    <row r="120" spans="2:10" s="646" customFormat="1" ht="13.5" customHeight="1">
      <c r="B120" s="667"/>
      <c r="C120" s="700"/>
      <c r="D120" s="700"/>
      <c r="E120" s="701"/>
      <c r="F120" s="704"/>
      <c r="G120" s="704"/>
      <c r="H120" s="704"/>
      <c r="I120" s="704"/>
      <c r="J120" s="704"/>
    </row>
    <row r="121" spans="2:10" s="646" customFormat="1" ht="13.5" customHeight="1">
      <c r="B121" s="667"/>
      <c r="C121" s="700"/>
      <c r="D121" s="700"/>
      <c r="E121" s="701"/>
      <c r="F121" s="704"/>
      <c r="G121" s="704"/>
      <c r="H121" s="704"/>
      <c r="I121" s="704"/>
      <c r="J121" s="704"/>
    </row>
    <row r="122" spans="2:10" s="646" customFormat="1" ht="13.5" customHeight="1">
      <c r="B122" s="667"/>
      <c r="C122" s="700"/>
      <c r="D122" s="700"/>
      <c r="E122" s="701"/>
      <c r="F122" s="704"/>
      <c r="G122" s="704"/>
      <c r="H122" s="704"/>
      <c r="I122" s="704"/>
      <c r="J122" s="704"/>
    </row>
    <row r="123" spans="2:10" s="646" customFormat="1" ht="13.5" customHeight="1">
      <c r="B123" s="667"/>
      <c r="C123" s="700"/>
      <c r="D123" s="700"/>
      <c r="E123" s="701"/>
      <c r="F123" s="704"/>
      <c r="G123" s="704"/>
      <c r="H123" s="704"/>
      <c r="I123" s="704"/>
      <c r="J123" s="704"/>
    </row>
    <row r="124" spans="2:10" s="646" customFormat="1" ht="13.5" customHeight="1">
      <c r="B124" s="667"/>
      <c r="C124" s="700"/>
      <c r="D124" s="700"/>
      <c r="E124" s="701"/>
      <c r="F124" s="704"/>
      <c r="G124" s="704"/>
      <c r="H124" s="704"/>
      <c r="I124" s="704"/>
      <c r="J124" s="704"/>
    </row>
    <row r="125" spans="2:10" s="646" customFormat="1" ht="13.5" customHeight="1">
      <c r="B125" s="667"/>
      <c r="C125" s="700"/>
      <c r="D125" s="700"/>
      <c r="E125" s="701"/>
      <c r="F125" s="704"/>
      <c r="G125" s="704"/>
      <c r="H125" s="704"/>
      <c r="I125" s="704"/>
      <c r="J125" s="704"/>
    </row>
    <row r="126" spans="2:10" s="646" customFormat="1" ht="13.5" customHeight="1">
      <c r="B126" s="667"/>
      <c r="C126" s="700"/>
      <c r="D126" s="700"/>
      <c r="E126" s="701"/>
      <c r="F126" s="704"/>
      <c r="G126" s="704"/>
      <c r="H126" s="704"/>
      <c r="I126" s="704"/>
      <c r="J126" s="704"/>
    </row>
    <row r="127" spans="2:10" s="646" customFormat="1" ht="13.5" customHeight="1">
      <c r="B127" s="667"/>
      <c r="C127" s="700"/>
      <c r="D127" s="700"/>
      <c r="E127" s="701"/>
      <c r="F127" s="704"/>
      <c r="G127" s="704"/>
      <c r="H127" s="704"/>
      <c r="I127" s="704"/>
      <c r="J127" s="704"/>
    </row>
    <row r="128" spans="2:10" s="646" customFormat="1" ht="13.5" customHeight="1">
      <c r="B128" s="667"/>
      <c r="C128" s="700"/>
      <c r="D128" s="700"/>
      <c r="E128" s="701"/>
      <c r="F128" s="704"/>
      <c r="G128" s="704"/>
      <c r="H128" s="704"/>
      <c r="I128" s="704"/>
      <c r="J128" s="704"/>
    </row>
    <row r="129" spans="2:10" s="646" customFormat="1" ht="13.5" customHeight="1">
      <c r="B129" s="667"/>
      <c r="C129" s="700"/>
      <c r="D129" s="700"/>
      <c r="E129" s="701"/>
      <c r="F129" s="704"/>
      <c r="G129" s="704"/>
      <c r="H129" s="704"/>
      <c r="I129" s="704"/>
      <c r="J129" s="704"/>
    </row>
    <row r="130" spans="2:10" s="646" customFormat="1" ht="13.5" customHeight="1">
      <c r="B130" s="667"/>
      <c r="C130" s="700"/>
      <c r="D130" s="700"/>
      <c r="E130" s="701"/>
      <c r="F130" s="704"/>
      <c r="G130" s="704"/>
      <c r="H130" s="704"/>
      <c r="I130" s="704"/>
      <c r="J130" s="704"/>
    </row>
    <row r="131" spans="2:10" s="646" customFormat="1" ht="13.5" customHeight="1">
      <c r="B131" s="667"/>
      <c r="C131" s="700"/>
      <c r="D131" s="700"/>
      <c r="E131" s="701"/>
      <c r="F131" s="704"/>
      <c r="G131" s="704"/>
      <c r="H131" s="704"/>
      <c r="I131" s="704"/>
      <c r="J131" s="704"/>
    </row>
    <row r="132" spans="2:10" s="646" customFormat="1" ht="13.5" customHeight="1">
      <c r="B132" s="667"/>
      <c r="C132" s="700"/>
      <c r="D132" s="700"/>
      <c r="E132" s="701"/>
      <c r="F132" s="704"/>
      <c r="G132" s="704"/>
      <c r="H132" s="704"/>
      <c r="I132" s="704"/>
      <c r="J132" s="704"/>
    </row>
    <row r="133" spans="2:10" s="646" customFormat="1" ht="13.5" customHeight="1">
      <c r="B133" s="667"/>
      <c r="C133" s="700"/>
      <c r="D133" s="700"/>
      <c r="E133" s="701"/>
      <c r="F133" s="704"/>
      <c r="G133" s="704"/>
      <c r="H133" s="704"/>
      <c r="I133" s="704"/>
      <c r="J133" s="704"/>
    </row>
    <row r="134" spans="2:10" s="646" customFormat="1" ht="13.5" customHeight="1">
      <c r="B134" s="667"/>
      <c r="C134" s="700"/>
      <c r="D134" s="700"/>
      <c r="E134" s="701"/>
      <c r="F134" s="704"/>
      <c r="G134" s="704"/>
      <c r="H134" s="704"/>
      <c r="I134" s="704"/>
      <c r="J134" s="704"/>
    </row>
    <row r="135" spans="2:10" s="646" customFormat="1" ht="13.5" customHeight="1">
      <c r="B135" s="667"/>
      <c r="C135" s="700"/>
      <c r="D135" s="700"/>
      <c r="E135" s="701"/>
      <c r="F135" s="704"/>
      <c r="G135" s="704"/>
      <c r="H135" s="704"/>
      <c r="I135" s="704"/>
      <c r="J135" s="704"/>
    </row>
    <row r="136" spans="2:10" s="646" customFormat="1" ht="13.5" customHeight="1">
      <c r="B136" s="667"/>
      <c r="C136" s="700"/>
      <c r="D136" s="700"/>
      <c r="E136" s="701"/>
      <c r="F136" s="704"/>
      <c r="G136" s="704"/>
      <c r="H136" s="704"/>
      <c r="I136" s="704"/>
      <c r="J136" s="704"/>
    </row>
    <row r="137" spans="2:10" s="646" customFormat="1" ht="13.5" customHeight="1">
      <c r="B137" s="667"/>
      <c r="C137" s="700"/>
      <c r="D137" s="700"/>
      <c r="E137" s="701"/>
      <c r="F137" s="704"/>
      <c r="G137" s="704"/>
      <c r="H137" s="704"/>
      <c r="I137" s="704"/>
      <c r="J137" s="704"/>
    </row>
    <row r="138" spans="2:10" s="646" customFormat="1" ht="13.5" customHeight="1">
      <c r="B138" s="667"/>
      <c r="C138" s="700"/>
      <c r="D138" s="700"/>
      <c r="E138" s="701"/>
      <c r="F138" s="704"/>
      <c r="G138" s="704"/>
      <c r="H138" s="704"/>
      <c r="I138" s="704"/>
      <c r="J138" s="704"/>
    </row>
    <row r="139" spans="2:10" s="646" customFormat="1" ht="13.5" customHeight="1">
      <c r="B139" s="667"/>
      <c r="C139" s="700"/>
      <c r="D139" s="700"/>
      <c r="E139" s="701"/>
      <c r="F139" s="704"/>
      <c r="G139" s="704"/>
      <c r="H139" s="704"/>
      <c r="I139" s="704"/>
      <c r="J139" s="704"/>
    </row>
    <row r="140" spans="2:10" s="646" customFormat="1" ht="13.5" customHeight="1">
      <c r="B140" s="667"/>
      <c r="C140" s="700"/>
      <c r="D140" s="700"/>
      <c r="E140" s="701"/>
      <c r="F140" s="704"/>
      <c r="G140" s="704"/>
      <c r="H140" s="704"/>
      <c r="I140" s="704"/>
      <c r="J140" s="704"/>
    </row>
    <row r="141" spans="2:10" s="646" customFormat="1" ht="13.5" customHeight="1">
      <c r="B141" s="667"/>
      <c r="C141" s="700"/>
      <c r="D141" s="700"/>
      <c r="E141" s="701"/>
      <c r="F141" s="704"/>
      <c r="G141" s="704"/>
      <c r="H141" s="704"/>
      <c r="I141" s="704"/>
      <c r="J141" s="704"/>
    </row>
    <row r="142" spans="2:10" s="646" customFormat="1" ht="13.5" customHeight="1">
      <c r="B142" s="667"/>
      <c r="C142" s="700"/>
      <c r="D142" s="700"/>
      <c r="E142" s="701"/>
      <c r="F142" s="704"/>
      <c r="G142" s="704"/>
      <c r="H142" s="704"/>
      <c r="I142" s="704"/>
      <c r="J142" s="704"/>
    </row>
    <row r="143" spans="2:10" s="646" customFormat="1" ht="13.5" customHeight="1">
      <c r="B143" s="667"/>
      <c r="C143" s="700"/>
      <c r="D143" s="700"/>
      <c r="E143" s="701"/>
      <c r="F143" s="704"/>
      <c r="G143" s="704"/>
      <c r="H143" s="704"/>
      <c r="I143" s="704"/>
      <c r="J143" s="704"/>
    </row>
    <row r="144" spans="2:10" s="646" customFormat="1" ht="13.5" customHeight="1">
      <c r="B144" s="667"/>
      <c r="C144" s="700"/>
      <c r="D144" s="700"/>
      <c r="E144" s="701"/>
      <c r="F144" s="704"/>
      <c r="G144" s="704"/>
      <c r="H144" s="704"/>
      <c r="I144" s="704"/>
      <c r="J144" s="704"/>
    </row>
    <row r="145" spans="2:10" s="646" customFormat="1" ht="13.5" customHeight="1">
      <c r="B145" s="667"/>
      <c r="C145" s="700"/>
      <c r="D145" s="700"/>
      <c r="E145" s="701"/>
      <c r="F145" s="704"/>
      <c r="G145" s="704"/>
      <c r="H145" s="704"/>
      <c r="I145" s="704"/>
      <c r="J145" s="704"/>
    </row>
    <row r="146" spans="2:10" s="646" customFormat="1" ht="13.5" customHeight="1">
      <c r="B146" s="667"/>
      <c r="C146" s="700"/>
      <c r="D146" s="700"/>
      <c r="E146" s="701"/>
      <c r="F146" s="704"/>
      <c r="G146" s="704"/>
      <c r="H146" s="704"/>
      <c r="I146" s="704"/>
      <c r="J146" s="704"/>
    </row>
    <row r="147" spans="2:10" s="646" customFormat="1" ht="13.5" customHeight="1">
      <c r="B147" s="667"/>
      <c r="C147" s="700"/>
      <c r="D147" s="700"/>
      <c r="E147" s="701"/>
      <c r="F147" s="704"/>
      <c r="G147" s="704"/>
      <c r="H147" s="704"/>
      <c r="I147" s="704"/>
      <c r="J147" s="704"/>
    </row>
    <row r="148" spans="2:10" s="646" customFormat="1" ht="13.5" customHeight="1">
      <c r="B148" s="667"/>
      <c r="C148" s="700"/>
      <c r="D148" s="700"/>
      <c r="E148" s="701"/>
      <c r="F148" s="704"/>
      <c r="G148" s="704"/>
      <c r="H148" s="704"/>
      <c r="I148" s="704"/>
      <c r="J148" s="704"/>
    </row>
    <row r="149" spans="2:10" s="646" customFormat="1" ht="13.5" customHeight="1">
      <c r="B149" s="667"/>
      <c r="C149" s="700"/>
      <c r="D149" s="700"/>
      <c r="E149" s="701"/>
      <c r="F149" s="704"/>
      <c r="G149" s="704"/>
      <c r="H149" s="704"/>
      <c r="I149" s="704"/>
      <c r="J149" s="704"/>
    </row>
    <row r="150" spans="2:10" s="646" customFormat="1" ht="13.5" customHeight="1">
      <c r="B150" s="667"/>
      <c r="C150" s="700"/>
      <c r="D150" s="700"/>
      <c r="E150" s="701"/>
      <c r="F150" s="704"/>
      <c r="G150" s="704"/>
      <c r="H150" s="704"/>
      <c r="I150" s="704"/>
      <c r="J150" s="704"/>
    </row>
    <row r="151" spans="2:10" s="646" customFormat="1" ht="13.5" customHeight="1">
      <c r="B151" s="667"/>
      <c r="C151" s="700"/>
      <c r="D151" s="700"/>
      <c r="E151" s="701"/>
      <c r="F151" s="704"/>
      <c r="G151" s="704"/>
      <c r="H151" s="704"/>
      <c r="I151" s="704"/>
      <c r="J151" s="704"/>
    </row>
    <row r="152" spans="2:10" s="646" customFormat="1" ht="13.5" customHeight="1">
      <c r="B152" s="667"/>
      <c r="C152" s="700"/>
      <c r="D152" s="700"/>
      <c r="E152" s="701"/>
      <c r="F152" s="704"/>
      <c r="G152" s="704"/>
      <c r="H152" s="704"/>
      <c r="I152" s="704"/>
      <c r="J152" s="704"/>
    </row>
    <row r="153" spans="2:10" s="646" customFormat="1" ht="13.5" customHeight="1">
      <c r="B153" s="667"/>
      <c r="C153" s="700"/>
      <c r="D153" s="700"/>
      <c r="E153" s="701"/>
      <c r="F153" s="704"/>
      <c r="G153" s="704"/>
      <c r="H153" s="704"/>
      <c r="I153" s="704"/>
      <c r="J153" s="704"/>
    </row>
    <row r="154" spans="2:10" s="646" customFormat="1" ht="13.5" customHeight="1">
      <c r="B154" s="667"/>
      <c r="C154" s="700"/>
      <c r="D154" s="700"/>
      <c r="E154" s="701"/>
      <c r="F154" s="704"/>
      <c r="G154" s="704"/>
      <c r="H154" s="704"/>
      <c r="I154" s="704"/>
      <c r="J154" s="704"/>
    </row>
    <row r="155" spans="2:10" s="646" customFormat="1" ht="13.5" customHeight="1">
      <c r="B155" s="667"/>
      <c r="C155" s="700"/>
      <c r="D155" s="700"/>
      <c r="E155" s="701"/>
      <c r="F155" s="704"/>
      <c r="G155" s="704"/>
      <c r="H155" s="704"/>
      <c r="I155" s="704"/>
      <c r="J155" s="704"/>
    </row>
    <row r="156" spans="2:10" s="646" customFormat="1" ht="13.5" customHeight="1">
      <c r="B156" s="667"/>
      <c r="C156" s="700"/>
      <c r="D156" s="700"/>
      <c r="E156" s="701"/>
      <c r="F156" s="704"/>
      <c r="G156" s="704"/>
      <c r="H156" s="704"/>
      <c r="I156" s="704"/>
      <c r="J156" s="704"/>
    </row>
    <row r="157" spans="2:10" s="646" customFormat="1" ht="13.5" customHeight="1">
      <c r="B157" s="667"/>
      <c r="C157" s="700"/>
      <c r="D157" s="700"/>
      <c r="E157" s="701"/>
      <c r="F157" s="704"/>
      <c r="G157" s="704"/>
      <c r="H157" s="704"/>
      <c r="I157" s="704"/>
      <c r="J157" s="704"/>
    </row>
    <row r="158" spans="2:10" s="646" customFormat="1" ht="13.5" customHeight="1">
      <c r="B158" s="667"/>
      <c r="C158" s="700"/>
      <c r="D158" s="700"/>
      <c r="E158" s="701"/>
      <c r="F158" s="704"/>
      <c r="G158" s="704"/>
      <c r="H158" s="704"/>
      <c r="I158" s="704"/>
      <c r="J158" s="704"/>
    </row>
    <row r="159" spans="2:10" s="646" customFormat="1" ht="13.5" customHeight="1">
      <c r="B159" s="667"/>
      <c r="C159" s="700"/>
      <c r="D159" s="700"/>
      <c r="E159" s="701"/>
      <c r="F159" s="704"/>
      <c r="G159" s="704"/>
      <c r="H159" s="704"/>
      <c r="I159" s="704"/>
      <c r="J159" s="704"/>
    </row>
    <row r="160" spans="2:10" s="646" customFormat="1" ht="13.5" customHeight="1">
      <c r="B160" s="667"/>
      <c r="C160" s="700"/>
      <c r="D160" s="700"/>
      <c r="E160" s="701"/>
      <c r="F160" s="704"/>
      <c r="G160" s="704"/>
      <c r="H160" s="704"/>
      <c r="I160" s="704"/>
      <c r="J160" s="704"/>
    </row>
    <row r="161" spans="2:10" s="646" customFormat="1" ht="13.5" customHeight="1">
      <c r="B161" s="667"/>
      <c r="C161" s="700"/>
      <c r="D161" s="700"/>
      <c r="E161" s="701"/>
      <c r="F161" s="704"/>
      <c r="G161" s="704"/>
      <c r="H161" s="704"/>
      <c r="I161" s="704"/>
      <c r="J161" s="704"/>
    </row>
    <row r="162" spans="2:10" s="646" customFormat="1" ht="13.5" customHeight="1">
      <c r="B162" s="667"/>
      <c r="C162" s="700"/>
      <c r="D162" s="700"/>
      <c r="E162" s="701"/>
      <c r="F162" s="704"/>
      <c r="G162" s="704"/>
      <c r="H162" s="704"/>
      <c r="I162" s="704"/>
      <c r="J162" s="704"/>
    </row>
    <row r="163" spans="2:10" s="646" customFormat="1" ht="13.5" customHeight="1">
      <c r="B163" s="667"/>
      <c r="C163" s="700"/>
      <c r="D163" s="700"/>
      <c r="E163" s="701"/>
      <c r="F163" s="704"/>
      <c r="G163" s="704"/>
      <c r="H163" s="704"/>
      <c r="I163" s="704"/>
      <c r="J163" s="704"/>
    </row>
    <row r="164" spans="2:10" s="646" customFormat="1" ht="13.5" customHeight="1">
      <c r="B164" s="667"/>
      <c r="C164" s="700"/>
      <c r="D164" s="700"/>
      <c r="E164" s="701"/>
      <c r="F164" s="704"/>
      <c r="G164" s="704"/>
      <c r="H164" s="704"/>
      <c r="I164" s="704"/>
      <c r="J164" s="704"/>
    </row>
    <row r="165" spans="2:10" s="646" customFormat="1" ht="13.5" customHeight="1">
      <c r="B165" s="667"/>
      <c r="C165" s="700"/>
      <c r="D165" s="700"/>
      <c r="E165" s="701"/>
      <c r="F165" s="704"/>
      <c r="G165" s="704"/>
      <c r="H165" s="704"/>
      <c r="I165" s="704"/>
      <c r="J165" s="704"/>
    </row>
    <row r="166" spans="2:10" s="646" customFormat="1" ht="13.5" customHeight="1">
      <c r="B166" s="667"/>
      <c r="C166" s="700"/>
      <c r="D166" s="700"/>
      <c r="E166" s="701"/>
      <c r="F166" s="704"/>
      <c r="G166" s="704"/>
      <c r="H166" s="704"/>
      <c r="I166" s="704"/>
      <c r="J166" s="704"/>
    </row>
    <row r="167" spans="2:10" s="646" customFormat="1" ht="13.5" customHeight="1">
      <c r="B167" s="667"/>
      <c r="C167" s="700"/>
      <c r="D167" s="700"/>
      <c r="E167" s="701"/>
      <c r="F167" s="704"/>
      <c r="G167" s="704"/>
      <c r="H167" s="704"/>
      <c r="I167" s="704"/>
      <c r="J167" s="704"/>
    </row>
    <row r="168" spans="2:10" s="646" customFormat="1" ht="13.5" customHeight="1">
      <c r="B168" s="667"/>
      <c r="C168" s="700"/>
      <c r="D168" s="700"/>
      <c r="E168" s="701"/>
      <c r="F168" s="704"/>
      <c r="G168" s="704"/>
      <c r="H168" s="704"/>
      <c r="I168" s="704"/>
      <c r="J168" s="704"/>
    </row>
    <row r="169" spans="2:10" s="646" customFormat="1" ht="13.5" customHeight="1">
      <c r="B169" s="667"/>
      <c r="C169" s="700"/>
      <c r="D169" s="700"/>
      <c r="E169" s="701"/>
      <c r="F169" s="704"/>
      <c r="G169" s="704"/>
      <c r="H169" s="704"/>
      <c r="I169" s="704"/>
      <c r="J169" s="704"/>
    </row>
    <row r="170" spans="2:10" s="646" customFormat="1" ht="13.5" customHeight="1">
      <c r="B170" s="667"/>
      <c r="C170" s="700"/>
      <c r="D170" s="700"/>
      <c r="E170" s="701"/>
      <c r="F170" s="704"/>
      <c r="G170" s="704"/>
      <c r="H170" s="704"/>
      <c r="I170" s="704"/>
      <c r="J170" s="704"/>
    </row>
    <row r="171" spans="2:10" s="646" customFormat="1" ht="13.5" customHeight="1">
      <c r="B171" s="667"/>
      <c r="C171" s="700"/>
      <c r="D171" s="700"/>
      <c r="E171" s="701"/>
      <c r="F171" s="704"/>
      <c r="G171" s="704"/>
      <c r="H171" s="704"/>
      <c r="I171" s="704"/>
      <c r="J171" s="704"/>
    </row>
    <row r="172" spans="2:10" s="646" customFormat="1" ht="13.5" customHeight="1">
      <c r="B172" s="667"/>
      <c r="C172" s="700"/>
      <c r="D172" s="700"/>
      <c r="E172" s="701"/>
      <c r="F172" s="704"/>
      <c r="G172" s="704"/>
      <c r="H172" s="704"/>
      <c r="I172" s="704"/>
      <c r="J172" s="704"/>
    </row>
    <row r="173" spans="2:10" s="646" customFormat="1" ht="13.5" customHeight="1">
      <c r="B173" s="667"/>
      <c r="C173" s="700"/>
      <c r="D173" s="700"/>
      <c r="E173" s="701"/>
      <c r="F173" s="704"/>
      <c r="G173" s="704"/>
      <c r="H173" s="704"/>
      <c r="I173" s="704"/>
      <c r="J173" s="704"/>
    </row>
    <row r="174" spans="2:10" s="646" customFormat="1" ht="13.5" customHeight="1">
      <c r="B174" s="667"/>
      <c r="C174" s="700"/>
      <c r="D174" s="700"/>
      <c r="E174" s="701"/>
      <c r="F174" s="704"/>
      <c r="G174" s="704"/>
      <c r="H174" s="704"/>
      <c r="I174" s="704"/>
      <c r="J174" s="704"/>
    </row>
    <row r="175" spans="2:10" s="646" customFormat="1" ht="13.5" customHeight="1">
      <c r="B175" s="667"/>
      <c r="C175" s="700"/>
      <c r="D175" s="700"/>
      <c r="E175" s="701"/>
      <c r="F175" s="704"/>
      <c r="G175" s="704"/>
      <c r="H175" s="704"/>
      <c r="I175" s="704"/>
      <c r="J175" s="704"/>
    </row>
    <row r="176" spans="2:10" s="646" customFormat="1" ht="13.5" customHeight="1">
      <c r="B176" s="667"/>
      <c r="C176" s="700"/>
      <c r="D176" s="700"/>
      <c r="E176" s="701"/>
      <c r="F176" s="704"/>
      <c r="G176" s="704"/>
      <c r="H176" s="704"/>
      <c r="I176" s="704"/>
      <c r="J176" s="704"/>
    </row>
    <row r="177" spans="2:10" s="646" customFormat="1" ht="13.5" customHeight="1">
      <c r="B177" s="667"/>
      <c r="C177" s="700"/>
      <c r="D177" s="700"/>
      <c r="E177" s="701"/>
      <c r="F177" s="704"/>
      <c r="G177" s="704"/>
      <c r="H177" s="704"/>
      <c r="I177" s="704"/>
      <c r="J177" s="704"/>
    </row>
    <row r="178" spans="2:10" s="646" customFormat="1" ht="13.5" customHeight="1">
      <c r="B178" s="667"/>
      <c r="C178" s="700"/>
      <c r="D178" s="700"/>
      <c r="E178" s="701"/>
      <c r="F178" s="704"/>
      <c r="G178" s="704"/>
      <c r="H178" s="704"/>
      <c r="I178" s="704"/>
      <c r="J178" s="704"/>
    </row>
    <row r="179" spans="2:10" s="646" customFormat="1" ht="13.5" customHeight="1">
      <c r="B179" s="667"/>
      <c r="C179" s="700"/>
      <c r="D179" s="700"/>
      <c r="E179" s="701"/>
      <c r="F179" s="704"/>
      <c r="G179" s="704"/>
      <c r="H179" s="704"/>
      <c r="I179" s="704"/>
      <c r="J179" s="704"/>
    </row>
    <row r="180" spans="2:10" s="646" customFormat="1" ht="13.5" customHeight="1">
      <c r="B180" s="667"/>
      <c r="C180" s="700"/>
      <c r="D180" s="700"/>
      <c r="E180" s="701"/>
      <c r="F180" s="704"/>
      <c r="G180" s="704"/>
      <c r="H180" s="704"/>
      <c r="I180" s="704"/>
      <c r="J180" s="704"/>
    </row>
    <row r="181" spans="2:10" s="646" customFormat="1" ht="13.5" customHeight="1">
      <c r="B181" s="667"/>
      <c r="C181" s="700"/>
      <c r="D181" s="700"/>
      <c r="E181" s="701"/>
      <c r="F181" s="704"/>
      <c r="G181" s="704"/>
      <c r="H181" s="704"/>
      <c r="I181" s="704"/>
      <c r="J181" s="704"/>
    </row>
    <row r="182" spans="2:10" s="646" customFormat="1" ht="13.5" customHeight="1">
      <c r="B182" s="667"/>
      <c r="C182" s="700"/>
      <c r="D182" s="700"/>
      <c r="E182" s="701"/>
      <c r="F182" s="704"/>
      <c r="G182" s="704"/>
      <c r="H182" s="704"/>
      <c r="I182" s="704"/>
      <c r="J182" s="704"/>
    </row>
    <row r="183" spans="2:10" s="646" customFormat="1" ht="13.5" customHeight="1">
      <c r="B183" s="667"/>
      <c r="C183" s="700"/>
      <c r="D183" s="700"/>
      <c r="E183" s="701"/>
      <c r="F183" s="704"/>
      <c r="G183" s="704"/>
      <c r="H183" s="704"/>
      <c r="I183" s="704"/>
      <c r="J183" s="704"/>
    </row>
    <row r="184" spans="2:10" s="646" customFormat="1" ht="13.5" customHeight="1">
      <c r="B184" s="667"/>
      <c r="C184" s="700"/>
      <c r="D184" s="700"/>
      <c r="E184" s="701"/>
      <c r="F184" s="704"/>
      <c r="G184" s="704"/>
      <c r="H184" s="704"/>
      <c r="I184" s="704"/>
      <c r="J184" s="704"/>
    </row>
    <row r="185" spans="2:10" s="646" customFormat="1" ht="13.5" customHeight="1">
      <c r="B185" s="667"/>
      <c r="C185" s="700"/>
      <c r="D185" s="700"/>
      <c r="E185" s="701"/>
      <c r="F185" s="704"/>
      <c r="G185" s="704"/>
      <c r="H185" s="704"/>
      <c r="I185" s="704"/>
      <c r="J185" s="704"/>
    </row>
    <row r="186" spans="2:10" s="646" customFormat="1" ht="13.5" customHeight="1">
      <c r="B186" s="667"/>
      <c r="C186" s="700"/>
      <c r="D186" s="700"/>
      <c r="E186" s="701"/>
      <c r="F186" s="704"/>
      <c r="G186" s="704"/>
      <c r="H186" s="704"/>
      <c r="I186" s="704"/>
      <c r="J186" s="704"/>
    </row>
    <row r="187" spans="2:10" s="646" customFormat="1" ht="13.5" customHeight="1">
      <c r="B187" s="667"/>
      <c r="C187" s="700"/>
      <c r="D187" s="700"/>
      <c r="E187" s="701"/>
      <c r="F187" s="704"/>
      <c r="G187" s="704"/>
      <c r="H187" s="704"/>
      <c r="I187" s="704"/>
      <c r="J187" s="704"/>
    </row>
    <row r="188" spans="2:10" s="646" customFormat="1" ht="13.5" customHeight="1">
      <c r="B188" s="667"/>
      <c r="C188" s="700"/>
      <c r="D188" s="700"/>
      <c r="E188" s="701"/>
      <c r="F188" s="704"/>
      <c r="G188" s="704"/>
      <c r="H188" s="704"/>
      <c r="I188" s="704"/>
      <c r="J188" s="704"/>
    </row>
    <row r="189" spans="2:10" s="646" customFormat="1" ht="13.5" customHeight="1">
      <c r="B189" s="667"/>
      <c r="C189" s="700"/>
      <c r="D189" s="700"/>
      <c r="E189" s="701"/>
      <c r="F189" s="704"/>
      <c r="G189" s="704"/>
      <c r="H189" s="704"/>
      <c r="I189" s="704"/>
      <c r="J189" s="704"/>
    </row>
    <row r="190" spans="2:10" s="646" customFormat="1" ht="13.5" customHeight="1">
      <c r="B190" s="667"/>
      <c r="C190" s="700"/>
      <c r="D190" s="700"/>
      <c r="E190" s="701"/>
      <c r="F190" s="704"/>
      <c r="G190" s="704"/>
      <c r="H190" s="704"/>
      <c r="I190" s="704"/>
      <c r="J190" s="704"/>
    </row>
    <row r="191" spans="2:10" s="646" customFormat="1" ht="13.5" customHeight="1">
      <c r="B191" s="667"/>
      <c r="C191" s="700"/>
      <c r="D191" s="700"/>
      <c r="E191" s="701"/>
      <c r="F191" s="704"/>
      <c r="G191" s="704"/>
      <c r="H191" s="704"/>
      <c r="I191" s="704"/>
      <c r="J191" s="704"/>
    </row>
    <row r="192" spans="2:10" s="646" customFormat="1" ht="13.5" customHeight="1">
      <c r="B192" s="667"/>
      <c r="C192" s="700"/>
      <c r="D192" s="700"/>
      <c r="E192" s="701"/>
      <c r="F192" s="704"/>
      <c r="G192" s="704"/>
      <c r="H192" s="704"/>
      <c r="I192" s="704"/>
      <c r="J192" s="704"/>
    </row>
    <row r="193" spans="2:10" s="646" customFormat="1" ht="13.5" customHeight="1">
      <c r="B193" s="667"/>
      <c r="C193" s="700"/>
      <c r="D193" s="700"/>
      <c r="E193" s="701"/>
      <c r="F193" s="704"/>
      <c r="G193" s="704"/>
      <c r="H193" s="704"/>
      <c r="I193" s="704"/>
      <c r="J193" s="704"/>
    </row>
    <row r="194" spans="2:10" s="646" customFormat="1" ht="13.5" customHeight="1">
      <c r="B194" s="667"/>
      <c r="C194" s="700"/>
      <c r="D194" s="700"/>
      <c r="E194" s="701"/>
      <c r="F194" s="704"/>
      <c r="G194" s="704"/>
      <c r="H194" s="704"/>
      <c r="I194" s="704"/>
      <c r="J194" s="704"/>
    </row>
    <row r="195" spans="2:10" s="646" customFormat="1" ht="13.5" customHeight="1">
      <c r="B195" s="667"/>
      <c r="C195" s="700"/>
      <c r="D195" s="700"/>
      <c r="E195" s="701"/>
      <c r="F195" s="704"/>
      <c r="G195" s="704"/>
      <c r="H195" s="704"/>
      <c r="I195" s="704"/>
      <c r="J195" s="704"/>
    </row>
    <row r="196" spans="2:10" s="646" customFormat="1" ht="13.5" customHeight="1">
      <c r="B196" s="667"/>
      <c r="C196" s="700"/>
      <c r="D196" s="700"/>
      <c r="E196" s="701"/>
      <c r="F196" s="704"/>
      <c r="G196" s="704"/>
      <c r="H196" s="704"/>
      <c r="I196" s="704"/>
      <c r="J196" s="704"/>
    </row>
    <row r="197" spans="2:10" s="646" customFormat="1" ht="13.5" customHeight="1">
      <c r="B197" s="667"/>
      <c r="C197" s="700"/>
      <c r="D197" s="700"/>
      <c r="E197" s="701"/>
      <c r="F197" s="704"/>
      <c r="G197" s="704"/>
      <c r="H197" s="704"/>
      <c r="I197" s="704"/>
      <c r="J197" s="704"/>
    </row>
    <row r="198" spans="2:10" s="646" customFormat="1" ht="13.5" customHeight="1">
      <c r="B198" s="667"/>
      <c r="C198" s="700"/>
      <c r="D198" s="700"/>
      <c r="E198" s="701"/>
      <c r="F198" s="704"/>
      <c r="G198" s="704"/>
      <c r="H198" s="704"/>
      <c r="I198" s="704"/>
      <c r="J198" s="704"/>
    </row>
    <row r="199" spans="2:10" s="646" customFormat="1" ht="13.5" customHeight="1">
      <c r="B199" s="667"/>
      <c r="C199" s="700"/>
      <c r="D199" s="700"/>
      <c r="E199" s="701"/>
      <c r="F199" s="704"/>
      <c r="G199" s="704"/>
      <c r="H199" s="704"/>
      <c r="I199" s="704"/>
      <c r="J199" s="704"/>
    </row>
    <row r="200" spans="2:10" s="646" customFormat="1" ht="13.5" customHeight="1">
      <c r="B200" s="667"/>
      <c r="C200" s="700"/>
      <c r="D200" s="700"/>
      <c r="E200" s="701"/>
      <c r="F200" s="704"/>
      <c r="G200" s="704"/>
      <c r="H200" s="704"/>
      <c r="I200" s="704"/>
      <c r="J200" s="704"/>
    </row>
    <row r="201" spans="2:10" s="646" customFormat="1" ht="13.5" customHeight="1">
      <c r="B201" s="667"/>
      <c r="C201" s="700"/>
      <c r="D201" s="700"/>
      <c r="E201" s="701"/>
      <c r="F201" s="704"/>
      <c r="G201" s="704"/>
      <c r="H201" s="704"/>
      <c r="I201" s="704"/>
      <c r="J201" s="704"/>
    </row>
    <row r="202" spans="2:10" s="646" customFormat="1" ht="13.5" customHeight="1">
      <c r="B202" s="667"/>
      <c r="C202" s="700"/>
      <c r="D202" s="700"/>
      <c r="E202" s="701"/>
      <c r="F202" s="704"/>
      <c r="G202" s="704"/>
      <c r="H202" s="704"/>
      <c r="I202" s="704"/>
      <c r="J202" s="704"/>
    </row>
    <row r="203" spans="2:10" s="646" customFormat="1" ht="13.5" customHeight="1">
      <c r="B203" s="667"/>
      <c r="C203" s="700"/>
      <c r="D203" s="700"/>
      <c r="E203" s="701"/>
      <c r="F203" s="704"/>
      <c r="G203" s="704"/>
      <c r="H203" s="704"/>
      <c r="I203" s="704"/>
      <c r="J203" s="704"/>
    </row>
    <row r="204" spans="2:10" s="646" customFormat="1" ht="13.5" customHeight="1">
      <c r="B204" s="667"/>
      <c r="C204" s="700"/>
      <c r="D204" s="700"/>
      <c r="E204" s="701"/>
      <c r="F204" s="704"/>
      <c r="G204" s="704"/>
      <c r="H204" s="704"/>
      <c r="I204" s="704"/>
      <c r="J204" s="704"/>
    </row>
    <row r="205" spans="2:10" s="646" customFormat="1" ht="13.5" customHeight="1">
      <c r="B205" s="667"/>
      <c r="C205" s="700"/>
      <c r="D205" s="700"/>
      <c r="E205" s="701"/>
      <c r="F205" s="704"/>
      <c r="G205" s="704"/>
      <c r="H205" s="704"/>
      <c r="I205" s="704"/>
      <c r="J205" s="704"/>
    </row>
    <row r="206" spans="2:10" s="646" customFormat="1" ht="13.5" customHeight="1">
      <c r="B206" s="667"/>
      <c r="C206" s="700"/>
      <c r="D206" s="700"/>
      <c r="E206" s="701"/>
      <c r="F206" s="704"/>
      <c r="G206" s="704"/>
      <c r="H206" s="704"/>
      <c r="I206" s="704"/>
      <c r="J206" s="704"/>
    </row>
    <row r="207" spans="2:10" s="646" customFormat="1" ht="13.5" customHeight="1">
      <c r="B207" s="667"/>
      <c r="C207" s="700"/>
      <c r="D207" s="700"/>
      <c r="E207" s="701"/>
      <c r="F207" s="704"/>
      <c r="G207" s="704"/>
      <c r="H207" s="704"/>
      <c r="I207" s="704"/>
      <c r="J207" s="704"/>
    </row>
    <row r="208" spans="2:10" s="646" customFormat="1" ht="13.5" customHeight="1">
      <c r="B208" s="667"/>
      <c r="C208" s="700"/>
      <c r="D208" s="700"/>
      <c r="E208" s="701"/>
      <c r="F208" s="704"/>
      <c r="G208" s="704"/>
      <c r="H208" s="704"/>
      <c r="I208" s="704"/>
      <c r="J208" s="704"/>
    </row>
    <row r="209" spans="2:10" s="646" customFormat="1" ht="13.5" customHeight="1">
      <c r="B209" s="667"/>
      <c r="C209" s="700"/>
      <c r="D209" s="700"/>
      <c r="E209" s="701"/>
      <c r="F209" s="704"/>
      <c r="G209" s="704"/>
      <c r="H209" s="704"/>
      <c r="I209" s="704"/>
      <c r="J209" s="704"/>
    </row>
    <row r="210" spans="2:10" s="646" customFormat="1" ht="13.5" customHeight="1">
      <c r="B210" s="667"/>
      <c r="C210" s="700"/>
      <c r="D210" s="700"/>
      <c r="E210" s="701"/>
      <c r="F210" s="704"/>
      <c r="G210" s="704"/>
      <c r="H210" s="704"/>
      <c r="I210" s="704"/>
      <c r="J210" s="704"/>
    </row>
    <row r="211" spans="2:10" s="646" customFormat="1" ht="13.5" customHeight="1">
      <c r="B211" s="667"/>
      <c r="C211" s="700"/>
      <c r="D211" s="700"/>
      <c r="E211" s="701"/>
      <c r="F211" s="704"/>
      <c r="G211" s="704"/>
      <c r="H211" s="704"/>
      <c r="I211" s="704"/>
      <c r="J211" s="704"/>
    </row>
    <row r="212" spans="2:10" s="646" customFormat="1" ht="13.5" customHeight="1">
      <c r="B212" s="667"/>
      <c r="C212" s="700"/>
      <c r="D212" s="700"/>
      <c r="E212" s="701"/>
      <c r="F212" s="704"/>
      <c r="G212" s="704"/>
      <c r="H212" s="704"/>
      <c r="I212" s="704"/>
      <c r="J212" s="704"/>
    </row>
    <row r="213" spans="2:10" s="646" customFormat="1" ht="16.5">
      <c r="B213" s="667"/>
      <c r="C213" s="700"/>
      <c r="D213" s="700"/>
      <c r="E213" s="701"/>
      <c r="F213" s="704"/>
      <c r="G213" s="704"/>
      <c r="H213" s="704"/>
      <c r="I213" s="704"/>
      <c r="J213" s="704"/>
    </row>
    <row r="214" spans="2:10" s="646" customFormat="1" ht="16.5">
      <c r="B214" s="667"/>
      <c r="C214" s="700"/>
      <c r="D214" s="700"/>
      <c r="E214" s="701"/>
      <c r="F214" s="704"/>
      <c r="G214" s="704"/>
      <c r="H214" s="704"/>
      <c r="I214" s="704"/>
      <c r="J214" s="704"/>
    </row>
    <row r="215" spans="2:10" s="646" customFormat="1" ht="16.5">
      <c r="B215" s="667"/>
      <c r="C215" s="700"/>
      <c r="D215" s="700"/>
      <c r="E215" s="701"/>
      <c r="F215" s="704"/>
      <c r="G215" s="704"/>
      <c r="H215" s="704"/>
      <c r="I215" s="704"/>
      <c r="J215" s="704"/>
    </row>
    <row r="216" spans="2:10" s="646" customFormat="1" ht="16.5">
      <c r="B216" s="667"/>
      <c r="C216" s="700"/>
      <c r="D216" s="700"/>
      <c r="E216" s="701"/>
      <c r="F216" s="704"/>
      <c r="G216" s="704"/>
      <c r="H216" s="704"/>
      <c r="I216" s="704"/>
      <c r="J216" s="704"/>
    </row>
    <row r="217" spans="2:10" s="646" customFormat="1" ht="16.5">
      <c r="B217" s="667"/>
      <c r="C217" s="700"/>
      <c r="D217" s="700"/>
      <c r="E217" s="701"/>
      <c r="F217" s="704"/>
      <c r="G217" s="704"/>
      <c r="H217" s="704"/>
      <c r="I217" s="704"/>
      <c r="J217" s="704"/>
    </row>
    <row r="218" spans="2:10" s="646" customFormat="1" ht="16.5">
      <c r="B218" s="667"/>
      <c r="C218" s="700"/>
      <c r="D218" s="700"/>
      <c r="E218" s="701"/>
      <c r="F218" s="704"/>
      <c r="G218" s="704"/>
      <c r="H218" s="704"/>
      <c r="I218" s="704"/>
      <c r="J218" s="704"/>
    </row>
    <row r="219" spans="2:10" s="646" customFormat="1" ht="16.5">
      <c r="B219" s="667"/>
      <c r="C219" s="700"/>
      <c r="D219" s="700"/>
      <c r="E219" s="701"/>
      <c r="F219" s="704"/>
      <c r="G219" s="704"/>
      <c r="H219" s="704"/>
      <c r="I219" s="704"/>
      <c r="J219" s="704"/>
    </row>
    <row r="220" spans="2:10" s="646" customFormat="1" ht="16.5">
      <c r="B220" s="667"/>
      <c r="C220" s="700"/>
      <c r="D220" s="700"/>
      <c r="E220" s="701"/>
      <c r="F220" s="704"/>
      <c r="G220" s="704"/>
      <c r="H220" s="704"/>
      <c r="I220" s="704"/>
      <c r="J220" s="704"/>
    </row>
    <row r="221" spans="2:10" s="646" customFormat="1" ht="16.5">
      <c r="B221" s="667"/>
      <c r="C221" s="700"/>
      <c r="D221" s="700"/>
      <c r="E221" s="701"/>
      <c r="F221" s="704"/>
      <c r="G221" s="704"/>
      <c r="H221" s="704"/>
      <c r="I221" s="704"/>
      <c r="J221" s="704"/>
    </row>
    <row r="222" spans="2:10" s="646" customFormat="1" ht="16.5">
      <c r="B222" s="667"/>
      <c r="C222" s="700"/>
      <c r="D222" s="700"/>
      <c r="E222" s="701"/>
      <c r="F222" s="704"/>
      <c r="G222" s="704"/>
      <c r="H222" s="704"/>
      <c r="I222" s="704"/>
      <c r="J222" s="704"/>
    </row>
    <row r="223" spans="2:10" s="646" customFormat="1" ht="16.5">
      <c r="B223" s="667"/>
      <c r="C223" s="700"/>
      <c r="D223" s="700"/>
      <c r="E223" s="701"/>
      <c r="F223" s="704"/>
      <c r="G223" s="704"/>
      <c r="H223" s="704"/>
      <c r="I223" s="704"/>
      <c r="J223" s="704"/>
    </row>
    <row r="224" spans="2:10" s="646" customFormat="1" ht="16.5">
      <c r="B224" s="667"/>
      <c r="C224" s="700"/>
      <c r="D224" s="700"/>
      <c r="E224" s="701"/>
      <c r="F224" s="704"/>
      <c r="G224" s="704"/>
      <c r="H224" s="704"/>
      <c r="I224" s="704"/>
      <c r="J224" s="704"/>
    </row>
    <row r="225" spans="2:10" s="646" customFormat="1" ht="16.5">
      <c r="B225" s="667"/>
      <c r="C225" s="700"/>
      <c r="D225" s="700"/>
      <c r="E225" s="701"/>
      <c r="F225" s="704"/>
      <c r="G225" s="704"/>
      <c r="H225" s="704"/>
      <c r="I225" s="704"/>
      <c r="J225" s="704"/>
    </row>
    <row r="226" spans="2:10" s="646" customFormat="1" ht="16.5">
      <c r="B226" s="667"/>
      <c r="C226" s="700"/>
      <c r="D226" s="700"/>
      <c r="E226" s="701"/>
      <c r="F226" s="704"/>
      <c r="G226" s="704"/>
      <c r="H226" s="704"/>
      <c r="I226" s="704"/>
      <c r="J226" s="704"/>
    </row>
    <row r="227" spans="2:10" s="646" customFormat="1" ht="16.5">
      <c r="B227" s="667"/>
      <c r="C227" s="700"/>
      <c r="D227" s="700"/>
      <c r="E227" s="701"/>
      <c r="F227" s="704"/>
      <c r="G227" s="704"/>
      <c r="H227" s="704"/>
      <c r="I227" s="704"/>
      <c r="J227" s="704"/>
    </row>
    <row r="228" spans="2:10" s="646" customFormat="1" ht="16.5">
      <c r="B228" s="667"/>
      <c r="C228" s="700"/>
      <c r="D228" s="700"/>
      <c r="E228" s="701"/>
      <c r="F228" s="704"/>
      <c r="G228" s="704"/>
      <c r="H228" s="704"/>
      <c r="I228" s="704"/>
      <c r="J228" s="704"/>
    </row>
    <row r="229" spans="2:10" s="646" customFormat="1" ht="16.5">
      <c r="B229" s="667"/>
      <c r="C229" s="700"/>
      <c r="D229" s="700"/>
      <c r="E229" s="701"/>
      <c r="F229" s="704"/>
      <c r="G229" s="704"/>
      <c r="H229" s="704"/>
      <c r="I229" s="704"/>
      <c r="J229" s="704"/>
    </row>
    <row r="230" spans="2:10" s="646" customFormat="1" ht="16.5">
      <c r="B230" s="667"/>
      <c r="C230" s="700"/>
      <c r="D230" s="700"/>
      <c r="E230" s="701"/>
      <c r="F230" s="704"/>
      <c r="G230" s="704"/>
      <c r="H230" s="704"/>
      <c r="I230" s="704"/>
      <c r="J230" s="704"/>
    </row>
  </sheetData>
  <sheetProtection/>
  <mergeCells count="6">
    <mergeCell ref="B4:G4"/>
    <mergeCell ref="D85:E85"/>
    <mergeCell ref="D86:E86"/>
    <mergeCell ref="H86:I86"/>
    <mergeCell ref="D87:E87"/>
    <mergeCell ref="H87:I87"/>
  </mergeCells>
  <printOptions horizontalCentered="1"/>
  <pageMargins left="0.1968503937007874" right="0.07874015748031496" top="0.1968503937007874" bottom="0.07874015748031496" header="0.15748031496062992" footer="0.1968503937007874"/>
  <pageSetup horizontalDpi="600" verticalDpi="600" orientation="landscape" paperSize="9" scale="71" r:id="rId1"/>
  <ignoredErrors>
    <ignoredError sqref="B15" numberStoredAsText="1"/>
    <ignoredError sqref="I7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21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9" sqref="C39"/>
    </sheetView>
  </sheetViews>
  <sheetFormatPr defaultColWidth="9.28125" defaultRowHeight="12.75"/>
  <cols>
    <col min="1" max="1" width="48.7109375" style="218" customWidth="1"/>
    <col min="2" max="2" width="9.7109375" style="189" customWidth="1"/>
    <col min="3" max="3" width="17.7109375" style="219" customWidth="1"/>
    <col min="4" max="4" width="18.7109375" style="219" customWidth="1"/>
    <col min="5" max="5" width="15.421875" style="220" customWidth="1"/>
    <col min="6" max="6" width="14.00390625" style="221" customWidth="1"/>
    <col min="7" max="7" width="16.00390625" style="221" customWidth="1"/>
    <col min="8" max="16384" width="9.28125" style="218" customWidth="1"/>
  </cols>
  <sheetData>
    <row r="1" spans="1:7" s="180" customFormat="1" ht="15">
      <c r="A1" s="175"/>
      <c r="B1" s="176"/>
      <c r="C1" s="177"/>
      <c r="D1" s="177"/>
      <c r="E1" s="178"/>
      <c r="F1" s="179"/>
      <c r="G1" s="179"/>
    </row>
    <row r="2" spans="1:7" s="183" customFormat="1" ht="14.25">
      <c r="A2" s="181"/>
      <c r="B2" s="249" t="s">
        <v>931</v>
      </c>
      <c r="C2" s="249"/>
      <c r="D2" s="249"/>
      <c r="E2" s="249"/>
      <c r="F2" s="249"/>
      <c r="G2" s="249"/>
    </row>
    <row r="3" spans="1:7" s="180" customFormat="1" ht="15">
      <c r="A3" s="184"/>
      <c r="B3" s="184"/>
      <c r="C3" s="184"/>
      <c r="D3" s="184"/>
      <c r="E3" s="184"/>
      <c r="F3" s="184"/>
      <c r="G3" s="184"/>
    </row>
    <row r="4" spans="1:7" s="183" customFormat="1" ht="15" thickBot="1">
      <c r="A4" s="181"/>
      <c r="B4" s="206"/>
      <c r="C4" s="182"/>
      <c r="D4" s="182"/>
      <c r="E4" s="250"/>
      <c r="F4" s="185"/>
      <c r="G4" s="185"/>
    </row>
    <row r="5" spans="1:7" s="186" customFormat="1" ht="61.5" customHeight="1">
      <c r="A5" s="251" t="s">
        <v>697</v>
      </c>
      <c r="B5" s="252" t="s">
        <v>698</v>
      </c>
      <c r="C5" s="253" t="s">
        <v>1226</v>
      </c>
      <c r="D5" s="253" t="s">
        <v>1227</v>
      </c>
      <c r="E5" s="253" t="s">
        <v>932</v>
      </c>
      <c r="F5" s="253" t="s">
        <v>1315</v>
      </c>
      <c r="G5" s="254" t="s">
        <v>1230</v>
      </c>
    </row>
    <row r="6" spans="1:7" s="186" customFormat="1" ht="21" customHeight="1">
      <c r="A6" s="255">
        <v>1</v>
      </c>
      <c r="B6" s="187">
        <v>2</v>
      </c>
      <c r="C6" s="256">
        <v>3</v>
      </c>
      <c r="D6" s="187">
        <v>4</v>
      </c>
      <c r="E6" s="256">
        <v>3</v>
      </c>
      <c r="F6" s="187">
        <v>4</v>
      </c>
      <c r="G6" s="257">
        <v>5</v>
      </c>
    </row>
    <row r="7" spans="1:7" s="186" customFormat="1" ht="13.5" customHeight="1">
      <c r="A7" s="258" t="str">
        <f>'CONT EXEC - CHELT'!A8</f>
        <v>CHELTUIELI BUGET DE STAT, din care:</v>
      </c>
      <c r="B7" s="187" t="s">
        <v>706</v>
      </c>
      <c r="C7" s="188">
        <f>C8+C13</f>
        <v>0</v>
      </c>
      <c r="D7" s="188"/>
      <c r="E7" s="188"/>
      <c r="F7" s="188"/>
      <c r="G7" s="259"/>
    </row>
    <row r="8" spans="1:7" s="186" customFormat="1" ht="42.75">
      <c r="A8" s="260" t="s">
        <v>707</v>
      </c>
      <c r="B8" s="187" t="s">
        <v>708</v>
      </c>
      <c r="C8" s="188">
        <f>C9</f>
        <v>0</v>
      </c>
      <c r="D8" s="188">
        <f aca="true" t="shared" si="0" ref="D8:G11">D9</f>
        <v>0</v>
      </c>
      <c r="E8" s="188">
        <f t="shared" si="0"/>
        <v>0</v>
      </c>
      <c r="F8" s="188">
        <f t="shared" si="0"/>
        <v>0</v>
      </c>
      <c r="G8" s="259">
        <f t="shared" si="0"/>
        <v>0</v>
      </c>
    </row>
    <row r="9" spans="1:7" s="186" customFormat="1" ht="28.5">
      <c r="A9" s="260" t="s">
        <v>709</v>
      </c>
      <c r="B9" s="187">
        <v>51</v>
      </c>
      <c r="C9" s="188">
        <f>C10</f>
        <v>0</v>
      </c>
      <c r="D9" s="188">
        <f t="shared" si="0"/>
        <v>0</v>
      </c>
      <c r="E9" s="188">
        <f t="shared" si="0"/>
        <v>0</v>
      </c>
      <c r="F9" s="188">
        <f t="shared" si="0"/>
        <v>0</v>
      </c>
      <c r="G9" s="259">
        <f t="shared" si="0"/>
        <v>0</v>
      </c>
    </row>
    <row r="10" spans="1:7" s="189" customFormat="1" ht="13.5" customHeight="1">
      <c r="A10" s="203" t="s">
        <v>710</v>
      </c>
      <c r="B10" s="261" t="s">
        <v>711</v>
      </c>
      <c r="C10" s="262">
        <f>C11</f>
        <v>0</v>
      </c>
      <c r="D10" s="262">
        <f>D11</f>
        <v>0</v>
      </c>
      <c r="E10" s="262">
        <f t="shared" si="0"/>
        <v>0</v>
      </c>
      <c r="F10" s="262">
        <f t="shared" si="0"/>
        <v>0</v>
      </c>
      <c r="G10" s="263">
        <f t="shared" si="0"/>
        <v>0</v>
      </c>
    </row>
    <row r="11" spans="1:7" s="189" customFormat="1" ht="30.75" customHeight="1">
      <c r="A11" s="203" t="s">
        <v>712</v>
      </c>
      <c r="B11" s="261" t="s">
        <v>713</v>
      </c>
      <c r="C11" s="262">
        <f>C12</f>
        <v>0</v>
      </c>
      <c r="D11" s="262">
        <f>D12</f>
        <v>0</v>
      </c>
      <c r="E11" s="262">
        <f t="shared" si="0"/>
        <v>0</v>
      </c>
      <c r="F11" s="262">
        <f t="shared" si="0"/>
        <v>0</v>
      </c>
      <c r="G11" s="263">
        <f t="shared" si="0"/>
        <v>0</v>
      </c>
    </row>
    <row r="12" spans="1:7" s="189" customFormat="1" ht="30" customHeight="1">
      <c r="A12" s="203" t="s">
        <v>712</v>
      </c>
      <c r="B12" s="261" t="s">
        <v>714</v>
      </c>
      <c r="C12" s="262">
        <f>'CONT EXEC - CHELT'!C13-'CONT EXEC - CHELT'!F13</f>
        <v>0</v>
      </c>
      <c r="D12" s="262">
        <f>'CONT EXEC - CHELT'!C13-'CONT EXEC - CHELT'!G13</f>
        <v>0</v>
      </c>
      <c r="E12" s="262">
        <f>'CONT EXEC - CHELT'!F13-'CONT EXEC - CHELT'!G13</f>
        <v>0</v>
      </c>
      <c r="F12" s="262">
        <f>'CONT EXEC - CHELT'!D13-'CONT EXEC - CHELT'!E13</f>
        <v>0</v>
      </c>
      <c r="G12" s="263">
        <f>'CONT EXEC - CHELT'!E13-'CONT EXEC - CHELT'!H13</f>
        <v>0</v>
      </c>
    </row>
    <row r="13" spans="1:8" s="186" customFormat="1" ht="18" customHeight="1">
      <c r="A13" s="258" t="s">
        <v>715</v>
      </c>
      <c r="B13" s="187" t="s">
        <v>716</v>
      </c>
      <c r="C13" s="188">
        <f>C15+C41</f>
        <v>0</v>
      </c>
      <c r="D13" s="188">
        <f>D15+D41</f>
        <v>0</v>
      </c>
      <c r="E13" s="188">
        <f>E15+E41</f>
        <v>0</v>
      </c>
      <c r="F13" s="188">
        <f>F15+F41</f>
        <v>0</v>
      </c>
      <c r="G13" s="259">
        <f>G15+G41</f>
        <v>0</v>
      </c>
      <c r="H13" s="190"/>
    </row>
    <row r="14" spans="1:8" s="186" customFormat="1" ht="15.75" customHeight="1">
      <c r="A14" s="258" t="s">
        <v>717</v>
      </c>
      <c r="B14" s="264" t="s">
        <v>10</v>
      </c>
      <c r="C14" s="188">
        <f>C15+C41</f>
        <v>0</v>
      </c>
      <c r="D14" s="188">
        <f>D15+D41</f>
        <v>0</v>
      </c>
      <c r="E14" s="188">
        <f>E15+E41</f>
        <v>0</v>
      </c>
      <c r="F14" s="188">
        <f>F15+F41</f>
        <v>0</v>
      </c>
      <c r="G14" s="259">
        <f>G15+G41</f>
        <v>0</v>
      </c>
      <c r="H14" s="190"/>
    </row>
    <row r="15" spans="1:7" s="186" customFormat="1" ht="18.75" customHeight="1">
      <c r="A15" s="258" t="s">
        <v>718</v>
      </c>
      <c r="B15" s="187">
        <v>20</v>
      </c>
      <c r="C15" s="188">
        <f>C16</f>
        <v>0</v>
      </c>
      <c r="D15" s="188">
        <f>D16</f>
        <v>0</v>
      </c>
      <c r="E15" s="188">
        <f>E16</f>
        <v>0</v>
      </c>
      <c r="F15" s="188">
        <f>F16</f>
        <v>0</v>
      </c>
      <c r="G15" s="259">
        <f>G16</f>
        <v>0</v>
      </c>
    </row>
    <row r="16" spans="1:7" s="181" customFormat="1" ht="28.5">
      <c r="A16" s="265" t="s">
        <v>933</v>
      </c>
      <c r="B16" s="266" t="s">
        <v>719</v>
      </c>
      <c r="C16" s="267">
        <f>C17+C40</f>
        <v>0</v>
      </c>
      <c r="D16" s="267">
        <f>D17+D40</f>
        <v>0</v>
      </c>
      <c r="E16" s="267">
        <f>E17+E40</f>
        <v>0</v>
      </c>
      <c r="F16" s="267">
        <f>F17+F40</f>
        <v>0</v>
      </c>
      <c r="G16" s="268">
        <f>G17+G40</f>
        <v>0</v>
      </c>
    </row>
    <row r="17" spans="1:7" s="191" customFormat="1" ht="15" customHeight="1">
      <c r="A17" s="201" t="s">
        <v>720</v>
      </c>
      <c r="B17" s="269"/>
      <c r="C17" s="270">
        <f>SUM(C17:C39)</f>
        <v>0</v>
      </c>
      <c r="D17" s="270">
        <f>SUM(D17:D39)</f>
        <v>0</v>
      </c>
      <c r="E17" s="270">
        <f>SUM(E17:E39)</f>
        <v>0</v>
      </c>
      <c r="F17" s="270">
        <f>SUM(F17:F39)</f>
        <v>0</v>
      </c>
      <c r="G17" s="271">
        <f>SUM(G17:G39)</f>
        <v>0</v>
      </c>
    </row>
    <row r="18" spans="1:7" s="191" customFormat="1" ht="15" customHeight="1">
      <c r="A18" s="201" t="s">
        <v>721</v>
      </c>
      <c r="B18" s="193"/>
      <c r="C18" s="194">
        <f>'CONT EXEC - CHELT'!D19-'CONT EXEC - CHELT'!F19</f>
        <v>0</v>
      </c>
      <c r="D18" s="194">
        <f>'CONT EXEC - CHELT'!D19-'CONT EXEC - CHELT'!G19</f>
        <v>57</v>
      </c>
      <c r="E18" s="272">
        <f>'CONT EXEC - CHELT'!F19-'CONT EXEC - CHELT'!G19</f>
        <v>57</v>
      </c>
      <c r="F18" s="194">
        <f>'CONT EXEC - CHELT'!D19-'CONT EXEC - CHELT'!H19</f>
        <v>57</v>
      </c>
      <c r="G18" s="195">
        <f>'CONT EXEC - CHELT'!E19-'CONT EXEC - CHELT'!H19</f>
        <v>57</v>
      </c>
    </row>
    <row r="19" spans="1:7" s="191" customFormat="1" ht="28.5">
      <c r="A19" s="201" t="s">
        <v>1241</v>
      </c>
      <c r="B19" s="193"/>
      <c r="C19" s="194">
        <f>'CONT EXEC - CHELT'!D20-'CONT EXEC - CHELT'!F20</f>
        <v>0</v>
      </c>
      <c r="D19" s="194">
        <f>'CONT EXEC - CHELT'!D20-'CONT EXEC - CHELT'!G20</f>
        <v>29</v>
      </c>
      <c r="E19" s="272">
        <f>'CONT EXEC - CHELT'!F20-'CONT EXEC - CHELT'!G20</f>
        <v>29</v>
      </c>
      <c r="F19" s="194">
        <f>'CONT EXEC - CHELT'!D20-'CONT EXEC - CHELT'!H20</f>
        <v>29</v>
      </c>
      <c r="G19" s="195">
        <f>'CONT EXEC - CHELT'!E20-'CONT EXEC - CHELT'!H20</f>
        <v>29</v>
      </c>
    </row>
    <row r="20" spans="1:7" s="191" customFormat="1" ht="14.25">
      <c r="A20" s="201" t="s">
        <v>1237</v>
      </c>
      <c r="B20" s="193"/>
      <c r="C20" s="194">
        <f>'CONT EXEC - CHELT'!D21-'CONT EXEC - CHELT'!F21</f>
        <v>0</v>
      </c>
      <c r="D20" s="194">
        <f>'CONT EXEC - CHELT'!D21-'CONT EXEC - CHELT'!G21</f>
        <v>11</v>
      </c>
      <c r="E20" s="272">
        <f>'CONT EXEC - CHELT'!F21-'CONT EXEC - CHELT'!G21</f>
        <v>11</v>
      </c>
      <c r="F20" s="194">
        <f>'CONT EXEC - CHELT'!D21-'CONT EXEC - CHELT'!H21</f>
        <v>11</v>
      </c>
      <c r="G20" s="195">
        <f>'CONT EXEC - CHELT'!E21-'CONT EXEC - CHELT'!H21</f>
        <v>11</v>
      </c>
    </row>
    <row r="21" spans="1:7" s="191" customFormat="1" ht="15" customHeight="1">
      <c r="A21" s="201" t="s">
        <v>1202</v>
      </c>
      <c r="B21" s="193"/>
      <c r="C21" s="194">
        <f>'CONT EXEC - CHELT'!D22-'CONT EXEC - CHELT'!F22</f>
        <v>0</v>
      </c>
      <c r="D21" s="194">
        <f>'CONT EXEC - CHELT'!D22-'CONT EXEC - CHELT'!G22</f>
        <v>91</v>
      </c>
      <c r="E21" s="272">
        <f>'CONT EXEC - CHELT'!F22-'CONT EXEC - CHELT'!G22</f>
        <v>91</v>
      </c>
      <c r="F21" s="194">
        <f>'CONT EXEC - CHELT'!D22-'CONT EXEC - CHELT'!H22</f>
        <v>91</v>
      </c>
      <c r="G21" s="195">
        <f>'CONT EXEC - CHELT'!E22-'CONT EXEC - CHELT'!H22</f>
        <v>91</v>
      </c>
    </row>
    <row r="22" spans="1:7" s="191" customFormat="1" ht="28.5">
      <c r="A22" s="201" t="s">
        <v>1238</v>
      </c>
      <c r="B22" s="193"/>
      <c r="C22" s="194">
        <f>'CONT EXEC - CHELT'!D23-'CONT EXEC - CHELT'!F23</f>
        <v>0</v>
      </c>
      <c r="D22" s="194">
        <f>'CONT EXEC - CHELT'!D23-'CONT EXEC - CHELT'!G23</f>
        <v>98</v>
      </c>
      <c r="E22" s="272">
        <f>'CONT EXEC - CHELT'!F23-'CONT EXEC - CHELT'!G23</f>
        <v>98</v>
      </c>
      <c r="F22" s="194">
        <f>'CONT EXEC - CHELT'!D23-'CONT EXEC - CHELT'!H23</f>
        <v>98</v>
      </c>
      <c r="G22" s="195">
        <f>'CONT EXEC - CHELT'!E23-'CONT EXEC - CHELT'!H23</f>
        <v>98</v>
      </c>
    </row>
    <row r="23" spans="1:7" s="191" customFormat="1" ht="15" customHeight="1">
      <c r="A23" s="201" t="s">
        <v>722</v>
      </c>
      <c r="B23" s="193"/>
      <c r="C23" s="194">
        <f>'CONT EXEC - CHELT'!D24-'CONT EXEC - CHELT'!F24</f>
        <v>0</v>
      </c>
      <c r="D23" s="194">
        <f>'CONT EXEC - CHELT'!D24-'CONT EXEC - CHELT'!G24</f>
        <v>33</v>
      </c>
      <c r="E23" s="272">
        <f>'CONT EXEC - CHELT'!F24-'CONT EXEC - CHELT'!G24</f>
        <v>33</v>
      </c>
      <c r="F23" s="194">
        <f>'CONT EXEC - CHELT'!D24-'CONT EXEC - CHELT'!H24</f>
        <v>33</v>
      </c>
      <c r="G23" s="195">
        <f>'CONT EXEC - CHELT'!E24-'CONT EXEC - CHELT'!H24</f>
        <v>33</v>
      </c>
    </row>
    <row r="24" spans="1:7" s="191" customFormat="1" ht="15" customHeight="1">
      <c r="A24" s="201" t="s">
        <v>1203</v>
      </c>
      <c r="B24" s="193"/>
      <c r="C24" s="194">
        <f>'CONT EXEC - CHELT'!D25-'CONT EXEC - CHELT'!F25</f>
        <v>0</v>
      </c>
      <c r="D24" s="194">
        <f>'CONT EXEC - CHELT'!D25-'CONT EXEC - CHELT'!G25</f>
        <v>0</v>
      </c>
      <c r="E24" s="272">
        <f>'CONT EXEC - CHELT'!F25-'CONT EXEC - CHELT'!G25</f>
        <v>0</v>
      </c>
      <c r="F24" s="194">
        <f>'CONT EXEC - CHELT'!D25-'CONT EXEC - CHELT'!H25</f>
        <v>0</v>
      </c>
      <c r="G24" s="195">
        <f>'CONT EXEC - CHELT'!E25-'CONT EXEC - CHELT'!H25</f>
        <v>0</v>
      </c>
    </row>
    <row r="25" spans="1:7" s="191" customFormat="1" ht="15" customHeight="1">
      <c r="A25" s="201" t="s">
        <v>723</v>
      </c>
      <c r="B25" s="193"/>
      <c r="C25" s="194">
        <f>'CONT EXEC - CHELT'!D26-'CONT EXEC - CHELT'!F26</f>
        <v>0</v>
      </c>
      <c r="D25" s="194">
        <f>'CONT EXEC - CHELT'!D26-'CONT EXEC - CHELT'!G26</f>
        <v>2673</v>
      </c>
      <c r="E25" s="272">
        <f>'CONT EXEC - CHELT'!F26-'CONT EXEC - CHELT'!G26</f>
        <v>2673</v>
      </c>
      <c r="F25" s="194">
        <f>'CONT EXEC - CHELT'!D26-'CONT EXEC - CHELT'!H26</f>
        <v>2673</v>
      </c>
      <c r="G25" s="195">
        <f>'CONT EXEC - CHELT'!E26-'CONT EXEC - CHELT'!H26</f>
        <v>123</v>
      </c>
    </row>
    <row r="26" spans="1:7" s="191" customFormat="1" ht="15" customHeight="1">
      <c r="A26" s="201" t="s">
        <v>724</v>
      </c>
      <c r="B26" s="193"/>
      <c r="C26" s="194">
        <f>'CONT EXEC - CHELT'!D27-'CONT EXEC - CHELT'!F27</f>
        <v>0</v>
      </c>
      <c r="D26" s="194">
        <f>'CONT EXEC - CHELT'!D27-'CONT EXEC - CHELT'!G27</f>
        <v>4</v>
      </c>
      <c r="E26" s="272">
        <f>'CONT EXEC - CHELT'!F27-'CONT EXEC - CHELT'!G27</f>
        <v>4</v>
      </c>
      <c r="F26" s="194">
        <f>'CONT EXEC - CHELT'!D27-'CONT EXEC - CHELT'!H27</f>
        <v>4</v>
      </c>
      <c r="G26" s="195">
        <f>'CONT EXEC - CHELT'!E27-'CONT EXEC - CHELT'!H27</f>
        <v>4</v>
      </c>
    </row>
    <row r="27" spans="1:7" s="191" customFormat="1" ht="15" customHeight="1">
      <c r="A27" s="201" t="s">
        <v>725</v>
      </c>
      <c r="B27" s="193"/>
      <c r="C27" s="194">
        <f>'CONT EXEC - CHELT'!D28-'CONT EXEC - CHELT'!F28</f>
        <v>0</v>
      </c>
      <c r="D27" s="194">
        <f>'CONT EXEC - CHELT'!D28-'CONT EXEC - CHELT'!G28</f>
        <v>25</v>
      </c>
      <c r="E27" s="272">
        <f>'CONT EXEC - CHELT'!F28-'CONT EXEC - CHELT'!G28</f>
        <v>25</v>
      </c>
      <c r="F27" s="194">
        <f>'CONT EXEC - CHELT'!D28-'CONT EXEC - CHELT'!H28</f>
        <v>25</v>
      </c>
      <c r="G27" s="195">
        <f>'CONT EXEC - CHELT'!E28-'CONT EXEC - CHELT'!H28</f>
        <v>25</v>
      </c>
    </row>
    <row r="28" spans="1:7" s="191" customFormat="1" ht="15" customHeight="1">
      <c r="A28" s="201" t="s">
        <v>726</v>
      </c>
      <c r="B28" s="193"/>
      <c r="C28" s="194">
        <f>'CONT EXEC - CHELT'!D29-'CONT EXEC - CHELT'!F29</f>
        <v>0</v>
      </c>
      <c r="D28" s="194">
        <f>'CONT EXEC - CHELT'!D29-'CONT EXEC - CHELT'!G29</f>
        <v>8</v>
      </c>
      <c r="E28" s="272">
        <f>'CONT EXEC - CHELT'!F29-'CONT EXEC - CHELT'!G29</f>
        <v>8</v>
      </c>
      <c r="F28" s="194">
        <f>'CONT EXEC - CHELT'!D29-'CONT EXEC - CHELT'!H29</f>
        <v>8</v>
      </c>
      <c r="G28" s="195">
        <f>'CONT EXEC - CHELT'!E29-'CONT EXEC - CHELT'!H29</f>
        <v>8</v>
      </c>
    </row>
    <row r="29" spans="1:7" s="191" customFormat="1" ht="15" customHeight="1">
      <c r="A29" s="201" t="s">
        <v>1240</v>
      </c>
      <c r="B29" s="193"/>
      <c r="C29" s="194">
        <f>'CONT EXEC - CHELT'!D30-'CONT EXEC - CHELT'!F30</f>
        <v>0</v>
      </c>
      <c r="D29" s="194">
        <f>'CONT EXEC - CHELT'!D30-'CONT EXEC - CHELT'!G30</f>
        <v>48</v>
      </c>
      <c r="E29" s="272">
        <f>'CONT EXEC - CHELT'!F30-'CONT EXEC - CHELT'!G30</f>
        <v>48</v>
      </c>
      <c r="F29" s="194">
        <f>'CONT EXEC - CHELT'!D30-'CONT EXEC - CHELT'!H30</f>
        <v>48</v>
      </c>
      <c r="G29" s="195">
        <f>'CONT EXEC - CHELT'!E30-'CONT EXEC - CHELT'!H30</f>
        <v>48</v>
      </c>
    </row>
    <row r="30" spans="1:7" s="191" customFormat="1" ht="15" customHeight="1">
      <c r="A30" s="201" t="s">
        <v>1204</v>
      </c>
      <c r="B30" s="193"/>
      <c r="C30" s="194">
        <f>'CONT EXEC - CHELT'!D31-'CONT EXEC - CHELT'!F31</f>
        <v>0</v>
      </c>
      <c r="D30" s="194">
        <f>'CONT EXEC - CHELT'!D31-'CONT EXEC - CHELT'!G31</f>
        <v>18</v>
      </c>
      <c r="E30" s="272">
        <f>'CONT EXEC - CHELT'!F31-'CONT EXEC - CHELT'!G31</f>
        <v>18</v>
      </c>
      <c r="F30" s="194">
        <f>'CONT EXEC - CHELT'!D31-'CONT EXEC - CHELT'!H31</f>
        <v>18</v>
      </c>
      <c r="G30" s="195">
        <f>'CONT EXEC - CHELT'!E31-'CONT EXEC - CHELT'!H31</f>
        <v>18</v>
      </c>
    </row>
    <row r="31" spans="1:7" s="191" customFormat="1" ht="15" customHeight="1">
      <c r="A31" s="201" t="s">
        <v>1205</v>
      </c>
      <c r="B31" s="193"/>
      <c r="C31" s="194">
        <f>'CONT EXEC - CHELT'!D32-'CONT EXEC - CHELT'!F32</f>
        <v>0</v>
      </c>
      <c r="D31" s="194">
        <f>'CONT EXEC - CHELT'!D32-'CONT EXEC - CHELT'!G32</f>
        <v>0</v>
      </c>
      <c r="E31" s="272">
        <f>'CONT EXEC - CHELT'!F32-'CONT EXEC - CHELT'!G32</f>
        <v>0</v>
      </c>
      <c r="F31" s="194">
        <f>'CONT EXEC - CHELT'!D32-'CONT EXEC - CHELT'!H32</f>
        <v>0</v>
      </c>
      <c r="G31" s="195">
        <f>'CONT EXEC - CHELT'!E32-'CONT EXEC - CHELT'!H32</f>
        <v>0</v>
      </c>
    </row>
    <row r="32" spans="1:7" s="191" customFormat="1" ht="15" customHeight="1">
      <c r="A32" s="201" t="s">
        <v>1206</v>
      </c>
      <c r="B32" s="193"/>
      <c r="C32" s="194">
        <f>'CONT EXEC - CHELT'!D33-'CONT EXEC - CHELT'!F33</f>
        <v>0</v>
      </c>
      <c r="D32" s="194">
        <f>'CONT EXEC - CHELT'!D33-'CONT EXEC - CHELT'!G33</f>
        <v>0</v>
      </c>
      <c r="E32" s="272">
        <f>'CONT EXEC - CHELT'!F33-'CONT EXEC - CHELT'!G33</f>
        <v>0</v>
      </c>
      <c r="F32" s="194">
        <f>'CONT EXEC - CHELT'!D33-'CONT EXEC - CHELT'!H33</f>
        <v>0</v>
      </c>
      <c r="G32" s="195">
        <f>'CONT EXEC - CHELT'!E33-'CONT EXEC - CHELT'!H33</f>
        <v>0</v>
      </c>
    </row>
    <row r="33" spans="1:7" s="191" customFormat="1" ht="15" customHeight="1">
      <c r="A33" s="201" t="s">
        <v>1207</v>
      </c>
      <c r="B33" s="193"/>
      <c r="C33" s="194">
        <f>'CONT EXEC - CHELT'!D34-'CONT EXEC - CHELT'!F34</f>
        <v>0</v>
      </c>
      <c r="D33" s="194">
        <f>'CONT EXEC - CHELT'!D34-'CONT EXEC - CHELT'!G34</f>
        <v>0</v>
      </c>
      <c r="E33" s="272">
        <f>'CONT EXEC - CHELT'!F34-'CONT EXEC - CHELT'!G34</f>
        <v>0</v>
      </c>
      <c r="F33" s="194">
        <f>'CONT EXEC - CHELT'!D34-'CONT EXEC - CHELT'!H34</f>
        <v>0</v>
      </c>
      <c r="G33" s="195">
        <f>'CONT EXEC - CHELT'!E34-'CONT EXEC - CHELT'!H34</f>
        <v>0</v>
      </c>
    </row>
    <row r="34" spans="1:7" s="191" customFormat="1" ht="15" customHeight="1">
      <c r="A34" s="201" t="s">
        <v>1208</v>
      </c>
      <c r="B34" s="193"/>
      <c r="C34" s="194">
        <f>'CONT EXEC - CHELT'!D35-'CONT EXEC - CHELT'!F35</f>
        <v>0</v>
      </c>
      <c r="D34" s="194">
        <f>'CONT EXEC - CHELT'!D35-'CONT EXEC - CHELT'!G35</f>
        <v>34</v>
      </c>
      <c r="E34" s="272">
        <f>'CONT EXEC - CHELT'!F35-'CONT EXEC - CHELT'!G35</f>
        <v>34</v>
      </c>
      <c r="F34" s="194">
        <f>'CONT EXEC - CHELT'!D35-'CONT EXEC - CHELT'!H35</f>
        <v>34</v>
      </c>
      <c r="G34" s="195">
        <f>'CONT EXEC - CHELT'!E35-'CONT EXEC - CHELT'!H35</f>
        <v>34</v>
      </c>
    </row>
    <row r="35" spans="1:7" s="191" customFormat="1" ht="15" customHeight="1">
      <c r="A35" s="201" t="s">
        <v>1209</v>
      </c>
      <c r="B35" s="193"/>
      <c r="C35" s="194">
        <f>'CONT EXEC - CHELT'!D36-'CONT EXEC - CHELT'!F36</f>
        <v>0</v>
      </c>
      <c r="D35" s="194">
        <f>'CONT EXEC - CHELT'!D36-'CONT EXEC - CHELT'!G36</f>
        <v>0</v>
      </c>
      <c r="E35" s="272">
        <f>'CONT EXEC - CHELT'!F36-'CONT EXEC - CHELT'!G36</f>
        <v>0</v>
      </c>
      <c r="F35" s="194">
        <f>'CONT EXEC - CHELT'!D36-'CONT EXEC - CHELT'!H36</f>
        <v>0</v>
      </c>
      <c r="G35" s="195">
        <f>'CONT EXEC - CHELT'!E36-'CONT EXEC - CHELT'!H36</f>
        <v>0</v>
      </c>
    </row>
    <row r="36" spans="1:7" s="341" customFormat="1" ht="15" customHeight="1">
      <c r="A36" s="342" t="s">
        <v>1210</v>
      </c>
      <c r="B36" s="340"/>
      <c r="C36" s="194">
        <f>'CONT EXEC - CHELT'!D37-'CONT EXEC - CHELT'!F37</f>
        <v>0</v>
      </c>
      <c r="D36" s="194">
        <f>'CONT EXEC - CHELT'!D37-'CONT EXEC - CHELT'!G37</f>
        <v>0</v>
      </c>
      <c r="E36" s="272">
        <f>'CONT EXEC - CHELT'!F37-'CONT EXEC - CHELT'!G37</f>
        <v>0</v>
      </c>
      <c r="F36" s="194">
        <f>'CONT EXEC - CHELT'!D37-'CONT EXEC - CHELT'!H37</f>
        <v>0</v>
      </c>
      <c r="G36" s="195">
        <f>'CONT EXEC - CHELT'!E37-'CONT EXEC - CHELT'!H37</f>
        <v>0</v>
      </c>
    </row>
    <row r="37" spans="1:7" s="191" customFormat="1" ht="15" customHeight="1">
      <c r="A37" s="201" t="s">
        <v>727</v>
      </c>
      <c r="B37" s="193"/>
      <c r="C37" s="194">
        <f>'CONT EXEC - CHELT'!D38-'CONT EXEC - CHELT'!F38</f>
        <v>0</v>
      </c>
      <c r="D37" s="194">
        <f>'CONT EXEC - CHELT'!D38-'CONT EXEC - CHELT'!G38</f>
        <v>49</v>
      </c>
      <c r="E37" s="272">
        <f>'CONT EXEC - CHELT'!F38-'CONT EXEC - CHELT'!G38</f>
        <v>49</v>
      </c>
      <c r="F37" s="194">
        <f>'CONT EXEC - CHELT'!D38-'CONT EXEC - CHELT'!H38</f>
        <v>49</v>
      </c>
      <c r="G37" s="195">
        <f>'CONT EXEC - CHELT'!E38-'CONT EXEC - CHELT'!H38</f>
        <v>49</v>
      </c>
    </row>
    <row r="38" spans="1:7" s="191" customFormat="1" ht="15" customHeight="1">
      <c r="A38" s="201" t="s">
        <v>1235</v>
      </c>
      <c r="B38" s="197"/>
      <c r="C38" s="194">
        <f>'CONT EXEC - CHELT'!D39-'CONT EXEC - CHELT'!F39</f>
        <v>0</v>
      </c>
      <c r="D38" s="194">
        <f>'CONT EXEC - CHELT'!D39-'CONT EXEC - CHELT'!G39</f>
        <v>29</v>
      </c>
      <c r="E38" s="272">
        <f>'CONT EXEC - CHELT'!F39-'CONT EXEC - CHELT'!G39</f>
        <v>29</v>
      </c>
      <c r="F38" s="194">
        <f>'CONT EXEC - CHELT'!D39-'CONT EXEC - CHELT'!H39</f>
        <v>29</v>
      </c>
      <c r="G38" s="195">
        <f>'CONT EXEC - CHELT'!E39-'CONT EXEC - CHELT'!H39</f>
        <v>29</v>
      </c>
    </row>
    <row r="39" spans="1:7" s="198" customFormat="1" ht="15" customHeight="1">
      <c r="A39" s="201" t="s">
        <v>728</v>
      </c>
      <c r="B39" s="193"/>
      <c r="C39" s="194">
        <f>'CONT EXEC - CHELT'!D40-'CONT EXEC - CHELT'!F40</f>
        <v>0</v>
      </c>
      <c r="D39" s="194">
        <f>'CONT EXEC - CHELT'!D40-'CONT EXEC - CHELT'!G40</f>
        <v>0</v>
      </c>
      <c r="E39" s="272">
        <f>'CONT EXEC - CHELT'!F40-'CONT EXEC - CHELT'!G40</f>
        <v>0</v>
      </c>
      <c r="F39" s="194">
        <f>'CONT EXEC - CHELT'!D40-'CONT EXEC - CHELT'!H40</f>
        <v>0</v>
      </c>
      <c r="G39" s="195">
        <f>'CONT EXEC - CHELT'!E40-'CONT EXEC - CHELT'!H40</f>
        <v>0</v>
      </c>
    </row>
    <row r="40" spans="1:7" s="191" customFormat="1" ht="15" customHeight="1">
      <c r="A40" s="201" t="s">
        <v>729</v>
      </c>
      <c r="B40" s="193"/>
      <c r="C40" s="194">
        <f>'CONT EXEC - CHELT'!D41-'CONT EXEC - CHELT'!F41</f>
        <v>0</v>
      </c>
      <c r="D40" s="194">
        <f>'CONT EXEC - CHELT'!D41-'CONT EXEC - CHELT'!G41</f>
        <v>37</v>
      </c>
      <c r="E40" s="272">
        <f>'CONT EXEC - CHELT'!F41-'CONT EXEC - CHELT'!G41</f>
        <v>37</v>
      </c>
      <c r="F40" s="194">
        <f>'CONT EXEC - CHELT'!D41-'CONT EXEC - CHELT'!H41</f>
        <v>37</v>
      </c>
      <c r="G40" s="195">
        <f>'CONT EXEC - CHELT'!E41-'CONT EXEC - CHELT'!H41</f>
        <v>21</v>
      </c>
    </row>
    <row r="41" spans="1:7" s="181" customFormat="1" ht="15" customHeight="1">
      <c r="A41" s="273" t="s">
        <v>730</v>
      </c>
      <c r="B41" s="266">
        <v>57</v>
      </c>
      <c r="C41" s="267">
        <f>C42+C75</f>
        <v>0</v>
      </c>
      <c r="D41" s="267">
        <f>D42+D75</f>
        <v>-505746651</v>
      </c>
      <c r="E41" s="267">
        <f>E42+E75</f>
        <v>64089</v>
      </c>
      <c r="F41" s="267">
        <f>F42+F75</f>
        <v>64089</v>
      </c>
      <c r="G41" s="268">
        <f>G42+G75</f>
        <v>64089</v>
      </c>
    </row>
    <row r="42" spans="1:7" s="181" customFormat="1" ht="24.75" customHeight="1">
      <c r="A42" s="265" t="s">
        <v>731</v>
      </c>
      <c r="B42" s="266" t="s">
        <v>732</v>
      </c>
      <c r="C42" s="267">
        <f>C43</f>
        <v>0</v>
      </c>
      <c r="D42" s="267">
        <f>D43</f>
        <v>-505199931</v>
      </c>
      <c r="E42" s="267">
        <f>E43</f>
        <v>60069</v>
      </c>
      <c r="F42" s="267">
        <f>F43</f>
        <v>60069</v>
      </c>
      <c r="G42" s="268">
        <f>G43</f>
        <v>60069</v>
      </c>
    </row>
    <row r="43" spans="1:7" s="181" customFormat="1" ht="15" customHeight="1">
      <c r="A43" s="265" t="s">
        <v>733</v>
      </c>
      <c r="B43" s="266"/>
      <c r="C43" s="274">
        <f>C44+C45+C46+C47+C48+C49+C50+C51+C52+C53+C54+C55+C56+C57+C58+C59+C60+C61+C63+C65+C66+C67+C68+C69+C70+C71+C72+C73+C74</f>
        <v>0</v>
      </c>
      <c r="D43" s="274">
        <f>D44+D45+D46+D47+D48+D49+D50+D51+D52+D53+D54+D55+D56+D57+D58+D59+D60+D61+D63+D65+D66+D67+D68+D69+D70+D71+D72+D73+D74</f>
        <v>-505199931</v>
      </c>
      <c r="E43" s="274">
        <f>E44+E45+E46+E47+E48+E49+E50+E51+E52+E53+E54+E55+E56+E57+E58+E59+E60+E61+E63+E65+E66+E67+E68+E69+E70+E71+E72+E73+E74</f>
        <v>60069</v>
      </c>
      <c r="F43" s="274">
        <f>F44+F45+F46+F47+F48+F49+F50+F51+F52+F53+F54+F55+F56+F57+F58+F59+F60+F61+F63+F65+F66+F67+F68+F69+F70+F71+F72+F73+F74</f>
        <v>60069</v>
      </c>
      <c r="G43" s="275">
        <f>G44+G45+G46+G47+G48+G49+G50+G51+G52+G53+G54+G55+G56+G57+G58+G59+G60+G61+G63+G65+G66+G67+G68+G69+G70+G71+G72+G73+G74</f>
        <v>60069</v>
      </c>
    </row>
    <row r="44" spans="1:7" s="191" customFormat="1" ht="14.25">
      <c r="A44" s="196" t="s">
        <v>734</v>
      </c>
      <c r="B44" s="276"/>
      <c r="C44" s="194">
        <f>'CONT EXEC - CHELT'!D47-'CONT EXEC - CHELT'!F47</f>
        <v>0</v>
      </c>
      <c r="D44" s="204">
        <f>-'CONT EXEC - CHELT'!D47-'CONT EXEC - CHELT'!G47</f>
        <v>-445400</v>
      </c>
      <c r="E44" s="272">
        <f>'CONT EXEC - CHELT'!F47-'CONT EXEC - CHELT'!G47</f>
        <v>2200</v>
      </c>
      <c r="F44" s="194">
        <f>'CONT EXEC - CHELT'!D47-'CONT EXEC - CHELT'!H47</f>
        <v>2200</v>
      </c>
      <c r="G44" s="195">
        <f>'CONT EXEC - CHELT'!E47-'CONT EXEC - CHELT'!H47</f>
        <v>2200</v>
      </c>
    </row>
    <row r="45" spans="1:7" s="191" customFormat="1" ht="14.25">
      <c r="A45" s="196" t="s">
        <v>735</v>
      </c>
      <c r="B45" s="193"/>
      <c r="C45" s="194">
        <f>'CONT EXEC - CHELT'!D48-'CONT EXEC - CHELT'!F48</f>
        <v>0</v>
      </c>
      <c r="D45" s="204">
        <f>-'CONT EXEC - CHELT'!D48-'CONT EXEC - CHELT'!G48</f>
        <v>-33086</v>
      </c>
      <c r="E45" s="272">
        <f>'CONT EXEC - CHELT'!F48-'CONT EXEC - CHELT'!G48</f>
        <v>914</v>
      </c>
      <c r="F45" s="194">
        <f>'CONT EXEC - CHELT'!D48-'CONT EXEC - CHELT'!H48</f>
        <v>914</v>
      </c>
      <c r="G45" s="195">
        <f>'CONT EXEC - CHELT'!E48-'CONT EXEC - CHELT'!H48</f>
        <v>914</v>
      </c>
    </row>
    <row r="46" spans="1:7" s="200" customFormat="1" ht="28.5">
      <c r="A46" s="196" t="s">
        <v>1232</v>
      </c>
      <c r="B46" s="199"/>
      <c r="C46" s="194">
        <f>'CONT EXEC - CHELT'!D49-'CONT EXEC - CHELT'!F49</f>
        <v>0</v>
      </c>
      <c r="D46" s="204">
        <f>-'CONT EXEC - CHELT'!D49-'CONT EXEC - CHELT'!G49</f>
        <v>-22460594</v>
      </c>
      <c r="E46" s="272">
        <f>'CONT EXEC - CHELT'!F49-'CONT EXEC - CHELT'!G49</f>
        <v>1406</v>
      </c>
      <c r="F46" s="194">
        <f>'CONT EXEC - CHELT'!D49-'CONT EXEC - CHELT'!H49</f>
        <v>1406</v>
      </c>
      <c r="G46" s="195">
        <f>'CONT EXEC - CHELT'!E49-'CONT EXEC - CHELT'!H49</f>
        <v>1406</v>
      </c>
    </row>
    <row r="47" spans="1:7" s="191" customFormat="1" ht="28.5">
      <c r="A47" s="196" t="s">
        <v>1236</v>
      </c>
      <c r="B47" s="193"/>
      <c r="C47" s="194">
        <f>'CONT EXEC - CHELT'!D50-'CONT EXEC - CHELT'!F50</f>
        <v>0</v>
      </c>
      <c r="D47" s="204">
        <f>-'CONT EXEC - CHELT'!D50-'CONT EXEC - CHELT'!G50</f>
        <v>-8225259</v>
      </c>
      <c r="E47" s="272">
        <f>'CONT EXEC - CHELT'!F50-'CONT EXEC - CHELT'!G50</f>
        <v>1141</v>
      </c>
      <c r="F47" s="194">
        <f>'CONT EXEC - CHELT'!D50-'CONT EXEC - CHELT'!H50</f>
        <v>1141</v>
      </c>
      <c r="G47" s="195">
        <f>'CONT EXEC - CHELT'!E50-'CONT EXEC - CHELT'!H50</f>
        <v>1141</v>
      </c>
    </row>
    <row r="48" spans="1:7" s="191" customFormat="1" ht="14.25">
      <c r="A48" s="196" t="s">
        <v>1211</v>
      </c>
      <c r="B48" s="193"/>
      <c r="C48" s="194">
        <f>'CONT EXEC - CHELT'!D51-'CONT EXEC - CHELT'!F51</f>
        <v>0</v>
      </c>
      <c r="D48" s="204">
        <f>-'CONT EXEC - CHELT'!D51-'CONT EXEC - CHELT'!G51</f>
        <v>-1880579</v>
      </c>
      <c r="E48" s="272">
        <f>'CONT EXEC - CHELT'!F51-'CONT EXEC - CHELT'!G51</f>
        <v>1421</v>
      </c>
      <c r="F48" s="194">
        <f>'CONT EXEC - CHELT'!D51-'CONT EXEC - CHELT'!H51</f>
        <v>1421</v>
      </c>
      <c r="G48" s="195">
        <f>'CONT EXEC - CHELT'!E51-'CONT EXEC - CHELT'!H51</f>
        <v>1421</v>
      </c>
    </row>
    <row r="49" spans="1:7" s="191" customFormat="1" ht="28.5">
      <c r="A49" s="196" t="s">
        <v>1239</v>
      </c>
      <c r="B49" s="193"/>
      <c r="C49" s="194">
        <f>'CONT EXEC - CHELT'!D52-'CONT EXEC - CHELT'!F52</f>
        <v>0</v>
      </c>
      <c r="D49" s="204">
        <f>-'CONT EXEC - CHELT'!D52-'CONT EXEC - CHELT'!G52</f>
        <v>-7972542</v>
      </c>
      <c r="E49" s="272">
        <f>'CONT EXEC - CHELT'!F52-'CONT EXEC - CHELT'!G52</f>
        <v>1458</v>
      </c>
      <c r="F49" s="194">
        <f>'CONT EXEC - CHELT'!D52-'CONT EXEC - CHELT'!H52</f>
        <v>1458</v>
      </c>
      <c r="G49" s="195">
        <f>'CONT EXEC - CHELT'!E52-'CONT EXEC - CHELT'!H52</f>
        <v>1458</v>
      </c>
    </row>
    <row r="50" spans="1:7" s="191" customFormat="1" ht="28.5">
      <c r="A50" s="196" t="s">
        <v>1212</v>
      </c>
      <c r="B50" s="193"/>
      <c r="C50" s="194">
        <f>'CONT EXEC - CHELT'!D53-'CONT EXEC - CHELT'!F53</f>
        <v>0</v>
      </c>
      <c r="D50" s="204">
        <f>-'CONT EXEC - CHELT'!D53-'CONT EXEC - CHELT'!G53</f>
        <v>-4263623</v>
      </c>
      <c r="E50" s="272">
        <f>'CONT EXEC - CHELT'!F53-'CONT EXEC - CHELT'!G53</f>
        <v>1377</v>
      </c>
      <c r="F50" s="194">
        <f>'CONT EXEC - CHELT'!D53-'CONT EXEC - CHELT'!H53</f>
        <v>1377</v>
      </c>
      <c r="G50" s="195">
        <f>'CONT EXEC - CHELT'!E53-'CONT EXEC - CHELT'!H53</f>
        <v>1377</v>
      </c>
    </row>
    <row r="51" spans="1:7" s="191" customFormat="1" ht="28.5">
      <c r="A51" s="196" t="s">
        <v>1213</v>
      </c>
      <c r="B51" s="193"/>
      <c r="C51" s="194">
        <f>'CONT EXEC - CHELT'!D54-'CONT EXEC - CHELT'!F54</f>
        <v>0</v>
      </c>
      <c r="D51" s="204">
        <f>-'CONT EXEC - CHELT'!D54-'CONT EXEC - CHELT'!G54</f>
        <v>-9642286</v>
      </c>
      <c r="E51" s="272">
        <f>'CONT EXEC - CHELT'!F54-'CONT EXEC - CHELT'!G54</f>
        <v>1714</v>
      </c>
      <c r="F51" s="194">
        <f>'CONT EXEC - CHELT'!D54-'CONT EXEC - CHELT'!H54</f>
        <v>1714</v>
      </c>
      <c r="G51" s="195">
        <f>'CONT EXEC - CHELT'!E54-'CONT EXEC - CHELT'!H54</f>
        <v>1714</v>
      </c>
    </row>
    <row r="52" spans="1:7" s="191" customFormat="1" ht="14.25">
      <c r="A52" s="196" t="s">
        <v>736</v>
      </c>
      <c r="B52" s="193"/>
      <c r="C52" s="194">
        <f>'CONT EXEC - CHELT'!D55-'CONT EXEC - CHELT'!F55</f>
        <v>0</v>
      </c>
      <c r="D52" s="204">
        <f>-'CONT EXEC - CHELT'!D55-'CONT EXEC - CHELT'!G55</f>
        <v>-375887110</v>
      </c>
      <c r="E52" s="272">
        <f>'CONT EXEC - CHELT'!F55-'CONT EXEC - CHELT'!G55</f>
        <v>8890</v>
      </c>
      <c r="F52" s="194">
        <f>'CONT EXEC - CHELT'!D55-'CONT EXEC - CHELT'!H55</f>
        <v>8890</v>
      </c>
      <c r="G52" s="195">
        <f>'CONT EXEC - CHELT'!E55-'CONT EXEC - CHELT'!H55</f>
        <v>8890</v>
      </c>
    </row>
    <row r="53" spans="1:7" s="191" customFormat="1" ht="14.25">
      <c r="A53" s="196" t="s">
        <v>1214</v>
      </c>
      <c r="B53" s="193"/>
      <c r="C53" s="194">
        <f>'CONT EXEC - CHELT'!D56-'CONT EXEC - CHELT'!F56</f>
        <v>0</v>
      </c>
      <c r="D53" s="204">
        <f>-'CONT EXEC - CHELT'!D56-'CONT EXEC - CHELT'!G56</f>
        <v>-8856</v>
      </c>
      <c r="E53" s="272">
        <f>'CONT EXEC - CHELT'!F56-'CONT EXEC - CHELT'!G56</f>
        <v>144</v>
      </c>
      <c r="F53" s="194">
        <f>'CONT EXEC - CHELT'!D56-'CONT EXEC - CHELT'!H56</f>
        <v>144</v>
      </c>
      <c r="G53" s="195">
        <f>'CONT EXEC - CHELT'!E56-'CONT EXEC - CHELT'!H56</f>
        <v>144</v>
      </c>
    </row>
    <row r="54" spans="1:7" s="191" customFormat="1" ht="14.25">
      <c r="A54" s="196" t="s">
        <v>1215</v>
      </c>
      <c r="B54" s="193"/>
      <c r="C54" s="194">
        <f>'CONT EXEC - CHELT'!D57-'CONT EXEC - CHELT'!F57</f>
        <v>0</v>
      </c>
      <c r="D54" s="204">
        <f>-'CONT EXEC - CHELT'!D57-'CONT EXEC - CHELT'!G57</f>
        <v>-1628682</v>
      </c>
      <c r="E54" s="272">
        <f>'CONT EXEC - CHELT'!F57-'CONT EXEC - CHELT'!G57</f>
        <v>1318</v>
      </c>
      <c r="F54" s="194">
        <f>'CONT EXEC - CHELT'!D57-'CONT EXEC - CHELT'!H57</f>
        <v>1318</v>
      </c>
      <c r="G54" s="195">
        <f>'CONT EXEC - CHELT'!E57-'CONT EXEC - CHELT'!H57</f>
        <v>1318</v>
      </c>
    </row>
    <row r="55" spans="1:7" s="191" customFormat="1" ht="28.5">
      <c r="A55" s="196" t="s">
        <v>1225</v>
      </c>
      <c r="B55" s="193"/>
      <c r="C55" s="194">
        <f>'CONT EXEC - CHELT'!D58-'CONT EXEC - CHELT'!F58</f>
        <v>0</v>
      </c>
      <c r="D55" s="204">
        <f>-'CONT EXEC - CHELT'!D58-'CONT EXEC - CHELT'!G58</f>
        <v>-6818512</v>
      </c>
      <c r="E55" s="272">
        <f>'CONT EXEC - CHELT'!F58-'CONT EXEC - CHELT'!G58</f>
        <v>1488</v>
      </c>
      <c r="F55" s="194">
        <f>'CONT EXEC - CHELT'!D58-'CONT EXEC - CHELT'!H58</f>
        <v>1488</v>
      </c>
      <c r="G55" s="195">
        <f>'CONT EXEC - CHELT'!E58-'CONT EXEC - CHELT'!H58</f>
        <v>1488</v>
      </c>
    </row>
    <row r="56" spans="1:7" s="191" customFormat="1" ht="28.5">
      <c r="A56" s="196" t="s">
        <v>1233</v>
      </c>
      <c r="B56" s="193"/>
      <c r="C56" s="194">
        <f>'CONT EXEC - CHELT'!D59-'CONT EXEC - CHELT'!F59</f>
        <v>0</v>
      </c>
      <c r="D56" s="204">
        <f>-'CONT EXEC - CHELT'!D59-'CONT EXEC - CHELT'!G59</f>
        <v>-52257809</v>
      </c>
      <c r="E56" s="272">
        <f>'CONT EXEC - CHELT'!F59-'CONT EXEC - CHELT'!G59</f>
        <v>12191</v>
      </c>
      <c r="F56" s="194">
        <f>'CONT EXEC - CHELT'!D59-'CONT EXEC - CHELT'!H59</f>
        <v>12191</v>
      </c>
      <c r="G56" s="195">
        <f>'CONT EXEC - CHELT'!E59-'CONT EXEC - CHELT'!H59</f>
        <v>12191</v>
      </c>
    </row>
    <row r="57" spans="1:7" s="191" customFormat="1" ht="14.25">
      <c r="A57" s="196" t="s">
        <v>1216</v>
      </c>
      <c r="B57" s="193"/>
      <c r="C57" s="194">
        <f>'CONT EXEC - CHELT'!D60-'CONT EXEC - CHELT'!F60</f>
        <v>0</v>
      </c>
      <c r="D57" s="204">
        <f>-'CONT EXEC - CHELT'!D60-'CONT EXEC - CHELT'!G60</f>
        <v>-10834411</v>
      </c>
      <c r="E57" s="272">
        <f>'CONT EXEC - CHELT'!F60-'CONT EXEC - CHELT'!G60</f>
        <v>1589</v>
      </c>
      <c r="F57" s="194">
        <f>'CONT EXEC - CHELT'!D60-'CONT EXEC - CHELT'!H60</f>
        <v>1589</v>
      </c>
      <c r="G57" s="195">
        <f>'CONT EXEC - CHELT'!E60-'CONT EXEC - CHELT'!H60</f>
        <v>1589</v>
      </c>
    </row>
    <row r="58" spans="1:7" s="191" customFormat="1" ht="14.25">
      <c r="A58" s="196" t="s">
        <v>737</v>
      </c>
      <c r="B58" s="193"/>
      <c r="C58" s="194">
        <f>'CONT EXEC - CHELT'!D61-'CONT EXEC - CHELT'!F61</f>
        <v>0</v>
      </c>
      <c r="D58" s="204">
        <f>-'CONT EXEC - CHELT'!D61-'CONT EXEC - CHELT'!G61</f>
        <v>-816544</v>
      </c>
      <c r="E58" s="272">
        <f>'CONT EXEC - CHELT'!F61-'CONT EXEC - CHELT'!G61</f>
        <v>11456</v>
      </c>
      <c r="F58" s="194">
        <f>'CONT EXEC - CHELT'!D61-'CONT EXEC - CHELT'!H61</f>
        <v>11456</v>
      </c>
      <c r="G58" s="195">
        <f>'CONT EXEC - CHELT'!E61-'CONT EXEC - CHELT'!H61</f>
        <v>11456</v>
      </c>
    </row>
    <row r="59" spans="1:7" s="191" customFormat="1" ht="14.25">
      <c r="A59" s="196" t="s">
        <v>738</v>
      </c>
      <c r="B59" s="193"/>
      <c r="C59" s="194">
        <f>'CONT EXEC - CHELT'!D62-'CONT EXEC - CHELT'!F62</f>
        <v>0</v>
      </c>
      <c r="D59" s="204">
        <f>-'CONT EXEC - CHELT'!D62-'CONT EXEC - CHELT'!G62</f>
        <v>-70614</v>
      </c>
      <c r="E59" s="272">
        <f>'CONT EXEC - CHELT'!F62-'CONT EXEC - CHELT'!G62</f>
        <v>1386</v>
      </c>
      <c r="F59" s="194">
        <f>'CONT EXEC - CHELT'!D62-'CONT EXEC - CHELT'!H62</f>
        <v>1386</v>
      </c>
      <c r="G59" s="195">
        <f>'CONT EXEC - CHELT'!E62-'CONT EXEC - CHELT'!H62</f>
        <v>1386</v>
      </c>
    </row>
    <row r="60" spans="1:7" s="191" customFormat="1" ht="14.25">
      <c r="A60" s="196" t="s">
        <v>739</v>
      </c>
      <c r="B60" s="193"/>
      <c r="C60" s="194">
        <f>'CONT EXEC - CHELT'!D63-'CONT EXEC - CHELT'!F63</f>
        <v>0</v>
      </c>
      <c r="D60" s="204">
        <f>-'CONT EXEC - CHELT'!D63-'CONT EXEC - CHELT'!G63</f>
        <v>-403357</v>
      </c>
      <c r="E60" s="272">
        <f>'CONT EXEC - CHELT'!F63-'CONT EXEC - CHELT'!G63</f>
        <v>2643</v>
      </c>
      <c r="F60" s="194">
        <f>'CONT EXEC - CHELT'!D63-'CONT EXEC - CHELT'!H63</f>
        <v>2643</v>
      </c>
      <c r="G60" s="195">
        <f>'CONT EXEC - CHELT'!E63-'CONT EXEC - CHELT'!H63</f>
        <v>2643</v>
      </c>
    </row>
    <row r="61" spans="1:7" s="191" customFormat="1" ht="14.25">
      <c r="A61" s="196" t="s">
        <v>740</v>
      </c>
      <c r="B61" s="193"/>
      <c r="C61" s="194">
        <f>'CONT EXEC - CHELT'!D64-'CONT EXEC - CHELT'!F64</f>
        <v>0</v>
      </c>
      <c r="D61" s="204">
        <f>-'CONT EXEC - CHELT'!D64-'CONT EXEC - CHELT'!G64</f>
        <v>-392455</v>
      </c>
      <c r="E61" s="272">
        <f>'CONT EXEC - CHELT'!F64-'CONT EXEC - CHELT'!G64</f>
        <v>1545</v>
      </c>
      <c r="F61" s="194">
        <f>'CONT EXEC - CHELT'!D64-'CONT EXEC - CHELT'!H64</f>
        <v>1545</v>
      </c>
      <c r="G61" s="195">
        <f>'CONT EXEC - CHELT'!E64-'CONT EXEC - CHELT'!H64</f>
        <v>1545</v>
      </c>
    </row>
    <row r="62" spans="1:7" s="202" customFormat="1" ht="14.25">
      <c r="A62" s="338" t="s">
        <v>741</v>
      </c>
      <c r="B62" s="277"/>
      <c r="C62" s="194">
        <f>'CONT EXEC - CHELT'!D65-'CONT EXEC - CHELT'!F65</f>
        <v>0</v>
      </c>
      <c r="D62" s="204">
        <f>-'CONT EXEC - CHELT'!D65-'CONT EXEC - CHELT'!G65</f>
        <v>0</v>
      </c>
      <c r="E62" s="272">
        <f>'CONT EXEC - CHELT'!F65-'CONT EXEC - CHELT'!G65</f>
        <v>0</v>
      </c>
      <c r="F62" s="194">
        <f>'CONT EXEC - CHELT'!D65-'CONT EXEC - CHELT'!H65</f>
        <v>0</v>
      </c>
      <c r="G62" s="195">
        <f>'CONT EXEC - CHELT'!E65-'CONT EXEC - CHELT'!H65</f>
        <v>0</v>
      </c>
    </row>
    <row r="63" spans="1:7" s="191" customFormat="1" ht="14.25">
      <c r="A63" s="196" t="s">
        <v>742</v>
      </c>
      <c r="B63" s="193"/>
      <c r="C63" s="194">
        <f>'CONT EXEC - CHELT'!D66-'CONT EXEC - CHELT'!F66</f>
        <v>0</v>
      </c>
      <c r="D63" s="204">
        <f>-'CONT EXEC - CHELT'!D66-'CONT EXEC - CHELT'!G66</f>
        <v>-506897</v>
      </c>
      <c r="E63" s="272">
        <f>'CONT EXEC - CHELT'!F66-'CONT EXEC - CHELT'!G66</f>
        <v>1103</v>
      </c>
      <c r="F63" s="194">
        <f>'CONT EXEC - CHELT'!D66-'CONT EXEC - CHELT'!H66</f>
        <v>1103</v>
      </c>
      <c r="G63" s="195">
        <f>'CONT EXEC - CHELT'!E66-'CONT EXEC - CHELT'!H66</f>
        <v>1103</v>
      </c>
    </row>
    <row r="64" spans="1:7" s="202" customFormat="1" ht="14.25">
      <c r="A64" s="338" t="s">
        <v>741</v>
      </c>
      <c r="B64" s="277"/>
      <c r="C64" s="194">
        <f>'CONT EXEC - CHELT'!D67-'CONT EXEC - CHELT'!F67</f>
        <v>0</v>
      </c>
      <c r="D64" s="204">
        <f>-'CONT EXEC - CHELT'!D67-'CONT EXEC - CHELT'!G67</f>
        <v>0</v>
      </c>
      <c r="E64" s="272">
        <f>'CONT EXEC - CHELT'!F67-'CONT EXEC - CHELT'!G67</f>
        <v>0</v>
      </c>
      <c r="F64" s="194">
        <f>'CONT EXEC - CHELT'!D67-'CONT EXEC - CHELT'!H67</f>
        <v>0</v>
      </c>
      <c r="G64" s="195">
        <f>'CONT EXEC - CHELT'!E67-'CONT EXEC - CHELT'!H67</f>
        <v>0</v>
      </c>
    </row>
    <row r="65" spans="1:7" s="191" customFormat="1" ht="14.25">
      <c r="A65" s="196" t="s">
        <v>743</v>
      </c>
      <c r="B65" s="193"/>
      <c r="C65" s="194">
        <f>'CONT EXEC - CHELT'!D68-'CONT EXEC - CHELT'!F68</f>
        <v>0</v>
      </c>
      <c r="D65" s="204">
        <f>-'CONT EXEC - CHELT'!D68-'CONT EXEC - CHELT'!G68</f>
        <v>0</v>
      </c>
      <c r="E65" s="272">
        <f>'CONT EXEC - CHELT'!F68-'CONT EXEC - CHELT'!G68</f>
        <v>0</v>
      </c>
      <c r="F65" s="194">
        <f>'CONT EXEC - CHELT'!D68-'CONT EXEC - CHELT'!H68</f>
        <v>0</v>
      </c>
      <c r="G65" s="195">
        <f>'CONT EXEC - CHELT'!E68-'CONT EXEC - CHELT'!H68</f>
        <v>0</v>
      </c>
    </row>
    <row r="66" spans="1:7" s="191" customFormat="1" ht="14.25">
      <c r="A66" s="196" t="s">
        <v>1217</v>
      </c>
      <c r="B66" s="193"/>
      <c r="C66" s="194">
        <f>'CONT EXEC - CHELT'!D69-'CONT EXEC - CHELT'!F69</f>
        <v>0</v>
      </c>
      <c r="D66" s="204">
        <f>-'CONT EXEC - CHELT'!D69-'CONT EXEC - CHELT'!G69</f>
        <v>-5450</v>
      </c>
      <c r="E66" s="272">
        <f>'CONT EXEC - CHELT'!F69-'CONT EXEC - CHELT'!G69</f>
        <v>550</v>
      </c>
      <c r="F66" s="194">
        <f>'CONT EXEC - CHELT'!D69-'CONT EXEC - CHELT'!H69</f>
        <v>550</v>
      </c>
      <c r="G66" s="195">
        <f>'CONT EXEC - CHELT'!E69-'CONT EXEC - CHELT'!H69</f>
        <v>550</v>
      </c>
    </row>
    <row r="67" spans="1:7" s="191" customFormat="1" ht="14.25">
      <c r="A67" s="196" t="s">
        <v>1218</v>
      </c>
      <c r="B67" s="193"/>
      <c r="C67" s="194">
        <f>'CONT EXEC - CHELT'!D70-'CONT EXEC - CHELT'!F70</f>
        <v>0</v>
      </c>
      <c r="D67" s="204">
        <f>-'CONT EXEC - CHELT'!D70-'CONT EXEC - CHELT'!G70</f>
        <v>0</v>
      </c>
      <c r="E67" s="272">
        <f>'CONT EXEC - CHELT'!F70-'CONT EXEC - CHELT'!G70</f>
        <v>0</v>
      </c>
      <c r="F67" s="194">
        <f>'CONT EXEC - CHELT'!D70-'CONT EXEC - CHELT'!H70</f>
        <v>0</v>
      </c>
      <c r="G67" s="195">
        <f>'CONT EXEC - CHELT'!E70-'CONT EXEC - CHELT'!H70</f>
        <v>0</v>
      </c>
    </row>
    <row r="68" spans="1:7" s="191" customFormat="1" ht="14.25">
      <c r="A68" s="196" t="s">
        <v>1219</v>
      </c>
      <c r="B68" s="193"/>
      <c r="C68" s="194">
        <f>'CONT EXEC - CHELT'!D71-'CONT EXEC - CHELT'!F71</f>
        <v>0</v>
      </c>
      <c r="D68" s="204">
        <f>-'CONT EXEC - CHELT'!D71-'CONT EXEC - CHELT'!G71</f>
        <v>0</v>
      </c>
      <c r="E68" s="272">
        <f>'CONT EXEC - CHELT'!F71-'CONT EXEC - CHELT'!G71</f>
        <v>0</v>
      </c>
      <c r="F68" s="194">
        <f>'CONT EXEC - CHELT'!D71-'CONT EXEC - CHELT'!H71</f>
        <v>0</v>
      </c>
      <c r="G68" s="195">
        <f>'CONT EXEC - CHELT'!E71-'CONT EXEC - CHELT'!H71</f>
        <v>0</v>
      </c>
    </row>
    <row r="69" spans="1:7" s="191" customFormat="1" ht="28.5">
      <c r="A69" s="196" t="s">
        <v>1220</v>
      </c>
      <c r="B69" s="193"/>
      <c r="C69" s="194">
        <f>'CONT EXEC - CHELT'!D72-'CONT EXEC - CHELT'!F72</f>
        <v>0</v>
      </c>
      <c r="D69" s="204">
        <f>-'CONT EXEC - CHELT'!D72-'CONT EXEC - CHELT'!G72</f>
        <v>0</v>
      </c>
      <c r="E69" s="272">
        <f>'CONT EXEC - CHELT'!F72-'CONT EXEC - CHELT'!G72</f>
        <v>0</v>
      </c>
      <c r="F69" s="194">
        <f>'CONT EXEC - CHELT'!D72-'CONT EXEC - CHELT'!H72</f>
        <v>0</v>
      </c>
      <c r="G69" s="195">
        <f>'CONT EXEC - CHELT'!E72-'CONT EXEC - CHELT'!H72</f>
        <v>0</v>
      </c>
    </row>
    <row r="70" spans="1:7" s="191" customFormat="1" ht="14.25">
      <c r="A70" s="196" t="s">
        <v>1221</v>
      </c>
      <c r="B70" s="193"/>
      <c r="C70" s="194">
        <f>'CONT EXEC - CHELT'!D73-'CONT EXEC - CHELT'!F73</f>
        <v>0</v>
      </c>
      <c r="D70" s="204">
        <f>-'CONT EXEC - CHELT'!D73-'CONT EXEC - CHELT'!G73</f>
        <v>0</v>
      </c>
      <c r="E70" s="272">
        <f>'CONT EXEC - CHELT'!F73-'CONT EXEC - CHELT'!G73</f>
        <v>0</v>
      </c>
      <c r="F70" s="194">
        <f>'CONT EXEC - CHELT'!D73-'CONT EXEC - CHELT'!H73</f>
        <v>0</v>
      </c>
      <c r="G70" s="195">
        <f>'CONT EXEC - CHELT'!E73-'CONT EXEC - CHELT'!H73</f>
        <v>0</v>
      </c>
    </row>
    <row r="71" spans="1:7" s="191" customFormat="1" ht="28.5">
      <c r="A71" s="196" t="s">
        <v>1222</v>
      </c>
      <c r="B71" s="193"/>
      <c r="C71" s="194">
        <f>'CONT EXEC - CHELT'!D74-'CONT EXEC - CHELT'!F74</f>
        <v>0</v>
      </c>
      <c r="D71" s="204">
        <f>-'CONT EXEC - CHELT'!D74-'CONT EXEC - CHELT'!G74</f>
        <v>-526511</v>
      </c>
      <c r="E71" s="272">
        <f>'CONT EXEC - CHELT'!F74-'CONT EXEC - CHELT'!G74</f>
        <v>1489</v>
      </c>
      <c r="F71" s="194">
        <f>'CONT EXEC - CHELT'!D74-'CONT EXEC - CHELT'!H74</f>
        <v>1489</v>
      </c>
      <c r="G71" s="195">
        <f>'CONT EXEC - CHELT'!E74-'CONT EXEC - CHELT'!H74</f>
        <v>1489</v>
      </c>
    </row>
    <row r="72" spans="1:7" s="191" customFormat="1" ht="14.25">
      <c r="A72" s="196" t="s">
        <v>1223</v>
      </c>
      <c r="B72" s="197"/>
      <c r="C72" s="194">
        <f>'CONT EXEC - CHELT'!D75-'CONT EXEC - CHELT'!F75</f>
        <v>0</v>
      </c>
      <c r="D72" s="204">
        <f>-'CONT EXEC - CHELT'!D75-'CONT EXEC - CHELT'!G75</f>
        <v>-38984</v>
      </c>
      <c r="E72" s="272">
        <f>'CONT EXEC - CHELT'!F75-'CONT EXEC - CHELT'!G75</f>
        <v>1016</v>
      </c>
      <c r="F72" s="194">
        <f>'CONT EXEC - CHELT'!D75-'CONT EXEC - CHELT'!H75</f>
        <v>1016</v>
      </c>
      <c r="G72" s="195">
        <f>'CONT EXEC - CHELT'!E75-'CONT EXEC - CHELT'!H75</f>
        <v>1016</v>
      </c>
    </row>
    <row r="73" spans="1:7" s="341" customFormat="1" ht="28.5">
      <c r="A73" s="339" t="s">
        <v>1234</v>
      </c>
      <c r="B73" s="340"/>
      <c r="C73" s="194">
        <f>'CONT EXEC - CHELT'!D76-'CONT EXEC - CHELT'!F76</f>
        <v>0</v>
      </c>
      <c r="D73" s="204">
        <f>-'CONT EXEC - CHELT'!D76-'CONT EXEC - CHELT'!G76</f>
        <v>0</v>
      </c>
      <c r="E73" s="272">
        <f>'CONT EXEC - CHELT'!F76-'CONT EXEC - CHELT'!G76</f>
        <v>0</v>
      </c>
      <c r="F73" s="194">
        <f>'CONT EXEC - CHELT'!D76-'CONT EXEC - CHELT'!H76</f>
        <v>0</v>
      </c>
      <c r="G73" s="195">
        <f>'CONT EXEC - CHELT'!E76-'CONT EXEC - CHELT'!H76</f>
        <v>0</v>
      </c>
    </row>
    <row r="74" spans="1:7" s="191" customFormat="1" ht="28.5">
      <c r="A74" s="196" t="s">
        <v>1224</v>
      </c>
      <c r="B74" s="193"/>
      <c r="C74" s="194">
        <f>'CONT EXEC - CHELT'!D77-'CONT EXEC - CHELT'!F77</f>
        <v>0</v>
      </c>
      <c r="D74" s="204">
        <f>-'CONT EXEC - CHELT'!D77-'CONT EXEC - CHELT'!G77</f>
        <v>-80370</v>
      </c>
      <c r="E74" s="272">
        <f>'CONT EXEC - CHELT'!F77-'CONT EXEC - CHELT'!G77</f>
        <v>1630</v>
      </c>
      <c r="F74" s="194">
        <f>'CONT EXEC - CHELT'!D77-'CONT EXEC - CHELT'!H77</f>
        <v>1630</v>
      </c>
      <c r="G74" s="195">
        <f>'CONT EXEC - CHELT'!E77-'CONT EXEC - CHELT'!H77</f>
        <v>1630</v>
      </c>
    </row>
    <row r="75" spans="1:7" s="205" customFormat="1" ht="14.25">
      <c r="A75" s="278" t="s">
        <v>744</v>
      </c>
      <c r="B75" s="279" t="s">
        <v>745</v>
      </c>
      <c r="C75" s="267">
        <f>C76</f>
        <v>0</v>
      </c>
      <c r="D75" s="267">
        <f>D76</f>
        <v>-546720</v>
      </c>
      <c r="E75" s="267">
        <f>E76</f>
        <v>4020</v>
      </c>
      <c r="F75" s="267">
        <f>F76</f>
        <v>4020</v>
      </c>
      <c r="G75" s="268">
        <f>G76</f>
        <v>4020</v>
      </c>
    </row>
    <row r="76" spans="1:7" s="191" customFormat="1" ht="14.25">
      <c r="A76" s="192" t="s">
        <v>746</v>
      </c>
      <c r="B76" s="193"/>
      <c r="C76" s="194">
        <f>'CONT EXEC - CHELT'!D79-'CONT EXEC - CHELT'!F79</f>
        <v>0</v>
      </c>
      <c r="D76" s="204">
        <f>-'CONT EXEC - CHELT'!D79-'CONT EXEC - CHELT'!G79</f>
        <v>-546720</v>
      </c>
      <c r="E76" s="272">
        <f>'CONT EXEC - CHELT'!F79-'CONT EXEC - CHELT'!G79</f>
        <v>4020</v>
      </c>
      <c r="F76" s="194">
        <f>'CONT EXEC - CHELT'!D79-'CONT EXEC - CHELT'!H79</f>
        <v>4020</v>
      </c>
      <c r="G76" s="195">
        <f>'CONT EXEC - CHELT'!E79-'CONT EXEC - CHELT'!H79</f>
        <v>4020</v>
      </c>
    </row>
    <row r="77" spans="1:7" s="191" customFormat="1" ht="15" customHeight="1">
      <c r="A77" s="206"/>
      <c r="B77" s="206"/>
      <c r="C77" s="182"/>
      <c r="D77" s="182"/>
      <c r="E77" s="182"/>
      <c r="F77" s="182"/>
      <c r="G77" s="182"/>
    </row>
    <row r="78" spans="1:7" s="191" customFormat="1" ht="15" customHeight="1">
      <c r="A78" s="206"/>
      <c r="B78" s="206"/>
      <c r="C78" s="182"/>
      <c r="D78" s="182"/>
      <c r="E78" s="182"/>
      <c r="F78" s="182"/>
      <c r="G78" s="182"/>
    </row>
    <row r="79" spans="2:7" s="191" customFormat="1" ht="13.5" customHeight="1">
      <c r="B79" s="198"/>
      <c r="C79" s="207"/>
      <c r="D79" s="207"/>
      <c r="E79" s="208"/>
      <c r="F79" s="209"/>
      <c r="G79" s="209"/>
    </row>
    <row r="80" spans="1:8" ht="14.25">
      <c r="A80" s="280" t="s">
        <v>96</v>
      </c>
      <c r="B80" s="206"/>
      <c r="C80" s="185"/>
      <c r="D80" s="185"/>
      <c r="E80" s="185"/>
      <c r="F80" s="185" t="s">
        <v>97</v>
      </c>
      <c r="G80" s="185"/>
      <c r="H80" s="185"/>
    </row>
    <row r="81" spans="1:7" s="191" customFormat="1" ht="13.5" customHeight="1">
      <c r="A81" s="198" t="s">
        <v>934</v>
      </c>
      <c r="B81" s="198"/>
      <c r="C81" s="207"/>
      <c r="D81" s="207"/>
      <c r="E81" s="208" t="s">
        <v>934</v>
      </c>
      <c r="F81" s="198"/>
      <c r="G81" s="198"/>
    </row>
    <row r="82" spans="1:7" s="191" customFormat="1" ht="13.5" customHeight="1">
      <c r="A82" s="210"/>
      <c r="B82" s="198"/>
      <c r="C82" s="198"/>
      <c r="D82" s="198"/>
      <c r="F82" s="211"/>
      <c r="G82" s="211"/>
    </row>
    <row r="83" spans="2:7" s="212" customFormat="1" ht="13.5" customHeight="1">
      <c r="B83" s="213"/>
      <c r="C83" s="213"/>
      <c r="D83" s="213"/>
      <c r="F83" s="214"/>
      <c r="G83" s="214"/>
    </row>
    <row r="84" spans="1:7" s="212" customFormat="1" ht="13.5" customHeight="1">
      <c r="A84" s="215"/>
      <c r="B84" s="213"/>
      <c r="C84" s="213"/>
      <c r="D84" s="213"/>
      <c r="F84" s="214"/>
      <c r="G84" s="214"/>
    </row>
    <row r="85" spans="2:7" s="191" customFormat="1" ht="13.5" customHeight="1">
      <c r="B85" s="198"/>
      <c r="C85" s="207"/>
      <c r="D85" s="207"/>
      <c r="E85" s="208"/>
      <c r="F85" s="211"/>
      <c r="G85" s="211"/>
    </row>
    <row r="86" spans="2:7" s="191" customFormat="1" ht="13.5" customHeight="1">
      <c r="B86" s="198"/>
      <c r="C86" s="207"/>
      <c r="D86" s="207"/>
      <c r="E86" s="208"/>
      <c r="F86" s="216"/>
      <c r="G86" s="216"/>
    </row>
    <row r="87" spans="2:7" s="191" customFormat="1" ht="13.5" customHeight="1">
      <c r="B87" s="198"/>
      <c r="C87" s="207"/>
      <c r="D87" s="207"/>
      <c r="E87" s="208"/>
      <c r="F87" s="209"/>
      <c r="G87" s="209"/>
    </row>
    <row r="88" spans="2:7" s="191" customFormat="1" ht="13.5" customHeight="1">
      <c r="B88" s="198"/>
      <c r="C88" s="207"/>
      <c r="D88" s="207"/>
      <c r="E88" s="216"/>
      <c r="F88" s="216"/>
      <c r="G88" s="216"/>
    </row>
    <row r="89" spans="2:7" s="191" customFormat="1" ht="13.5" customHeight="1">
      <c r="B89" s="198"/>
      <c r="C89" s="207"/>
      <c r="D89" s="207"/>
      <c r="E89" s="217"/>
      <c r="F89" s="216"/>
      <c r="G89" s="216"/>
    </row>
    <row r="90" spans="2:7" s="191" customFormat="1" ht="13.5" customHeight="1">
      <c r="B90" s="198"/>
      <c r="C90" s="207"/>
      <c r="D90" s="207"/>
      <c r="E90" s="208"/>
      <c r="F90" s="211"/>
      <c r="G90" s="211"/>
    </row>
    <row r="91" spans="2:7" s="191" customFormat="1" ht="13.5" customHeight="1">
      <c r="B91" s="198"/>
      <c r="C91" s="207"/>
      <c r="D91" s="207"/>
      <c r="E91" s="208"/>
      <c r="F91" s="211"/>
      <c r="G91" s="211"/>
    </row>
    <row r="92" spans="2:7" s="191" customFormat="1" ht="13.5" customHeight="1">
      <c r="B92" s="198"/>
      <c r="C92" s="207"/>
      <c r="D92" s="207"/>
      <c r="E92" s="208"/>
      <c r="F92" s="211"/>
      <c r="G92" s="211"/>
    </row>
    <row r="93" spans="2:7" s="191" customFormat="1" ht="13.5" customHeight="1">
      <c r="B93" s="198"/>
      <c r="C93" s="207"/>
      <c r="D93" s="207"/>
      <c r="E93" s="208"/>
      <c r="F93" s="211"/>
      <c r="G93" s="211"/>
    </row>
    <row r="94" spans="2:7" s="191" customFormat="1" ht="13.5" customHeight="1">
      <c r="B94" s="198"/>
      <c r="C94" s="207"/>
      <c r="D94" s="207"/>
      <c r="E94" s="208"/>
      <c r="F94" s="211"/>
      <c r="G94" s="211"/>
    </row>
    <row r="95" spans="2:7" s="191" customFormat="1" ht="13.5" customHeight="1">
      <c r="B95" s="198"/>
      <c r="C95" s="207"/>
      <c r="D95" s="207"/>
      <c r="E95" s="208"/>
      <c r="F95" s="211"/>
      <c r="G95" s="211"/>
    </row>
    <row r="96" spans="2:7" s="191" customFormat="1" ht="13.5" customHeight="1">
      <c r="B96" s="198"/>
      <c r="C96" s="207"/>
      <c r="D96" s="207"/>
      <c r="E96" s="208"/>
      <c r="F96" s="211"/>
      <c r="G96" s="211"/>
    </row>
    <row r="97" spans="2:7" s="191" customFormat="1" ht="13.5" customHeight="1">
      <c r="B97" s="198"/>
      <c r="C97" s="207"/>
      <c r="D97" s="207"/>
      <c r="E97" s="208"/>
      <c r="F97" s="211"/>
      <c r="G97" s="211"/>
    </row>
    <row r="98" spans="2:7" s="191" customFormat="1" ht="13.5" customHeight="1">
      <c r="B98" s="198"/>
      <c r="C98" s="207"/>
      <c r="D98" s="207"/>
      <c r="E98" s="208"/>
      <c r="F98" s="211"/>
      <c r="G98" s="211"/>
    </row>
    <row r="99" spans="2:7" s="191" customFormat="1" ht="13.5" customHeight="1">
      <c r="B99" s="198"/>
      <c r="C99" s="207"/>
      <c r="D99" s="207"/>
      <c r="E99" s="208"/>
      <c r="F99" s="211"/>
      <c r="G99" s="211"/>
    </row>
    <row r="100" spans="2:7" s="191" customFormat="1" ht="13.5" customHeight="1">
      <c r="B100" s="198"/>
      <c r="C100" s="207"/>
      <c r="D100" s="207"/>
      <c r="E100" s="208"/>
      <c r="F100" s="211"/>
      <c r="G100" s="211"/>
    </row>
    <row r="101" spans="2:7" s="191" customFormat="1" ht="13.5" customHeight="1">
      <c r="B101" s="198"/>
      <c r="C101" s="207"/>
      <c r="D101" s="207"/>
      <c r="E101" s="208"/>
      <c r="F101" s="211"/>
      <c r="G101" s="211"/>
    </row>
    <row r="102" spans="2:7" s="191" customFormat="1" ht="13.5" customHeight="1">
      <c r="B102" s="198"/>
      <c r="C102" s="207"/>
      <c r="D102" s="207"/>
      <c r="E102" s="208"/>
      <c r="F102" s="211"/>
      <c r="G102" s="211"/>
    </row>
    <row r="103" spans="2:7" s="191" customFormat="1" ht="13.5" customHeight="1">
      <c r="B103" s="198"/>
      <c r="C103" s="207"/>
      <c r="D103" s="207"/>
      <c r="E103" s="208"/>
      <c r="F103" s="211"/>
      <c r="G103" s="211"/>
    </row>
    <row r="104" spans="2:7" s="191" customFormat="1" ht="13.5" customHeight="1">
      <c r="B104" s="198"/>
      <c r="C104" s="207"/>
      <c r="D104" s="207"/>
      <c r="E104" s="208"/>
      <c r="F104" s="211"/>
      <c r="G104" s="211"/>
    </row>
    <row r="105" spans="2:7" s="191" customFormat="1" ht="13.5" customHeight="1">
      <c r="B105" s="198"/>
      <c r="C105" s="207"/>
      <c r="D105" s="207"/>
      <c r="E105" s="208"/>
      <c r="F105" s="211"/>
      <c r="G105" s="211"/>
    </row>
    <row r="106" spans="2:7" s="191" customFormat="1" ht="13.5" customHeight="1">
      <c r="B106" s="198"/>
      <c r="C106" s="207"/>
      <c r="D106" s="207"/>
      <c r="E106" s="208"/>
      <c r="F106" s="211"/>
      <c r="G106" s="211"/>
    </row>
    <row r="107" spans="2:7" s="191" customFormat="1" ht="13.5" customHeight="1">
      <c r="B107" s="198"/>
      <c r="C107" s="207"/>
      <c r="D107" s="207"/>
      <c r="E107" s="208"/>
      <c r="F107" s="211"/>
      <c r="G107" s="211"/>
    </row>
    <row r="108" spans="2:7" s="191" customFormat="1" ht="13.5" customHeight="1">
      <c r="B108" s="198"/>
      <c r="C108" s="207"/>
      <c r="D108" s="207"/>
      <c r="E108" s="208"/>
      <c r="F108" s="211"/>
      <c r="G108" s="211"/>
    </row>
    <row r="109" spans="2:7" s="191" customFormat="1" ht="13.5" customHeight="1">
      <c r="B109" s="198"/>
      <c r="C109" s="207"/>
      <c r="D109" s="207"/>
      <c r="E109" s="208"/>
      <c r="F109" s="211"/>
      <c r="G109" s="211"/>
    </row>
    <row r="110" spans="2:7" s="191" customFormat="1" ht="13.5" customHeight="1">
      <c r="B110" s="198"/>
      <c r="C110" s="207"/>
      <c r="D110" s="207"/>
      <c r="E110" s="208"/>
      <c r="F110" s="211"/>
      <c r="G110" s="211"/>
    </row>
    <row r="111" spans="2:7" s="191" customFormat="1" ht="13.5" customHeight="1">
      <c r="B111" s="198"/>
      <c r="C111" s="207"/>
      <c r="D111" s="207"/>
      <c r="E111" s="208"/>
      <c r="F111" s="211"/>
      <c r="G111" s="211"/>
    </row>
    <row r="112" spans="2:7" s="191" customFormat="1" ht="13.5" customHeight="1">
      <c r="B112" s="198"/>
      <c r="C112" s="207"/>
      <c r="D112" s="207"/>
      <c r="E112" s="208"/>
      <c r="F112" s="211"/>
      <c r="G112" s="211"/>
    </row>
    <row r="113" spans="2:7" s="191" customFormat="1" ht="13.5" customHeight="1">
      <c r="B113" s="198"/>
      <c r="C113" s="207"/>
      <c r="D113" s="207"/>
      <c r="E113" s="208"/>
      <c r="F113" s="211"/>
      <c r="G113" s="211"/>
    </row>
    <row r="114" spans="2:7" s="191" customFormat="1" ht="13.5" customHeight="1">
      <c r="B114" s="198"/>
      <c r="C114" s="207"/>
      <c r="D114" s="207"/>
      <c r="E114" s="208"/>
      <c r="F114" s="211"/>
      <c r="G114" s="211"/>
    </row>
    <row r="115" spans="2:7" s="191" customFormat="1" ht="13.5" customHeight="1">
      <c r="B115" s="198"/>
      <c r="C115" s="207"/>
      <c r="D115" s="207"/>
      <c r="E115" s="208"/>
      <c r="F115" s="211"/>
      <c r="G115" s="211"/>
    </row>
    <row r="116" spans="2:7" s="191" customFormat="1" ht="13.5" customHeight="1">
      <c r="B116" s="198"/>
      <c r="C116" s="207"/>
      <c r="D116" s="207"/>
      <c r="E116" s="208"/>
      <c r="F116" s="211"/>
      <c r="G116" s="211"/>
    </row>
    <row r="117" spans="2:7" s="191" customFormat="1" ht="13.5" customHeight="1">
      <c r="B117" s="198"/>
      <c r="C117" s="207"/>
      <c r="D117" s="207"/>
      <c r="E117" s="208"/>
      <c r="F117" s="211"/>
      <c r="G117" s="211"/>
    </row>
    <row r="118" spans="2:7" s="191" customFormat="1" ht="13.5" customHeight="1">
      <c r="B118" s="198"/>
      <c r="C118" s="207"/>
      <c r="D118" s="207"/>
      <c r="E118" s="208"/>
      <c r="F118" s="211"/>
      <c r="G118" s="211"/>
    </row>
    <row r="119" spans="2:7" s="191" customFormat="1" ht="13.5" customHeight="1">
      <c r="B119" s="198"/>
      <c r="C119" s="207"/>
      <c r="D119" s="207"/>
      <c r="E119" s="208"/>
      <c r="F119" s="211"/>
      <c r="G119" s="211"/>
    </row>
    <row r="120" spans="2:7" s="191" customFormat="1" ht="13.5" customHeight="1">
      <c r="B120" s="198"/>
      <c r="C120" s="207"/>
      <c r="D120" s="207"/>
      <c r="E120" s="208"/>
      <c r="F120" s="211"/>
      <c r="G120" s="211"/>
    </row>
    <row r="121" spans="2:7" s="191" customFormat="1" ht="13.5" customHeight="1">
      <c r="B121" s="198"/>
      <c r="C121" s="207"/>
      <c r="D121" s="207"/>
      <c r="E121" s="208"/>
      <c r="F121" s="211"/>
      <c r="G121" s="211"/>
    </row>
    <row r="122" spans="2:7" s="191" customFormat="1" ht="13.5" customHeight="1">
      <c r="B122" s="198"/>
      <c r="C122" s="207"/>
      <c r="D122" s="207"/>
      <c r="E122" s="208"/>
      <c r="F122" s="211"/>
      <c r="G122" s="211"/>
    </row>
    <row r="123" spans="2:7" s="191" customFormat="1" ht="13.5" customHeight="1">
      <c r="B123" s="198"/>
      <c r="C123" s="207"/>
      <c r="D123" s="207"/>
      <c r="E123" s="208"/>
      <c r="F123" s="211"/>
      <c r="G123" s="211"/>
    </row>
    <row r="124" spans="2:7" s="191" customFormat="1" ht="13.5" customHeight="1">
      <c r="B124" s="198"/>
      <c r="C124" s="207"/>
      <c r="D124" s="207"/>
      <c r="E124" s="208"/>
      <c r="F124" s="211"/>
      <c r="G124" s="211"/>
    </row>
    <row r="125" spans="2:7" s="191" customFormat="1" ht="13.5" customHeight="1">
      <c r="B125" s="198"/>
      <c r="C125" s="207"/>
      <c r="D125" s="207"/>
      <c r="E125" s="208"/>
      <c r="F125" s="211"/>
      <c r="G125" s="211"/>
    </row>
    <row r="126" spans="2:7" s="191" customFormat="1" ht="13.5" customHeight="1">
      <c r="B126" s="198"/>
      <c r="C126" s="207"/>
      <c r="D126" s="207"/>
      <c r="E126" s="208"/>
      <c r="F126" s="211"/>
      <c r="G126" s="211"/>
    </row>
    <row r="127" spans="2:7" s="191" customFormat="1" ht="13.5" customHeight="1">
      <c r="B127" s="198"/>
      <c r="C127" s="207"/>
      <c r="D127" s="207"/>
      <c r="E127" s="208"/>
      <c r="F127" s="211"/>
      <c r="G127" s="211"/>
    </row>
    <row r="128" spans="2:7" s="191" customFormat="1" ht="13.5" customHeight="1">
      <c r="B128" s="198"/>
      <c r="C128" s="207"/>
      <c r="D128" s="207"/>
      <c r="E128" s="208"/>
      <c r="F128" s="211"/>
      <c r="G128" s="211"/>
    </row>
    <row r="129" spans="2:7" s="191" customFormat="1" ht="13.5" customHeight="1">
      <c r="B129" s="198"/>
      <c r="C129" s="207"/>
      <c r="D129" s="207"/>
      <c r="E129" s="208"/>
      <c r="F129" s="211"/>
      <c r="G129" s="211"/>
    </row>
    <row r="130" spans="2:7" s="191" customFormat="1" ht="13.5" customHeight="1">
      <c r="B130" s="198"/>
      <c r="C130" s="207"/>
      <c r="D130" s="207"/>
      <c r="E130" s="208"/>
      <c r="F130" s="211"/>
      <c r="G130" s="211"/>
    </row>
    <row r="131" spans="2:7" s="191" customFormat="1" ht="13.5" customHeight="1">
      <c r="B131" s="198"/>
      <c r="C131" s="207"/>
      <c r="D131" s="207"/>
      <c r="E131" s="208"/>
      <c r="F131" s="211"/>
      <c r="G131" s="211"/>
    </row>
    <row r="132" spans="2:7" s="191" customFormat="1" ht="13.5" customHeight="1">
      <c r="B132" s="198"/>
      <c r="C132" s="207"/>
      <c r="D132" s="207"/>
      <c r="E132" s="208"/>
      <c r="F132" s="211"/>
      <c r="G132" s="211"/>
    </row>
    <row r="133" spans="2:7" s="191" customFormat="1" ht="13.5" customHeight="1">
      <c r="B133" s="198"/>
      <c r="C133" s="207"/>
      <c r="D133" s="207"/>
      <c r="E133" s="208"/>
      <c r="F133" s="211"/>
      <c r="G133" s="211"/>
    </row>
    <row r="134" spans="2:7" s="191" customFormat="1" ht="13.5" customHeight="1">
      <c r="B134" s="198"/>
      <c r="C134" s="207"/>
      <c r="D134" s="207"/>
      <c r="E134" s="208"/>
      <c r="F134" s="211"/>
      <c r="G134" s="211"/>
    </row>
    <row r="135" spans="2:7" s="191" customFormat="1" ht="13.5" customHeight="1">
      <c r="B135" s="198"/>
      <c r="C135" s="207"/>
      <c r="D135" s="207"/>
      <c r="E135" s="208"/>
      <c r="F135" s="211"/>
      <c r="G135" s="211"/>
    </row>
    <row r="136" spans="2:7" s="191" customFormat="1" ht="13.5" customHeight="1">
      <c r="B136" s="198"/>
      <c r="C136" s="207"/>
      <c r="D136" s="207"/>
      <c r="E136" s="208"/>
      <c r="F136" s="211"/>
      <c r="G136" s="211"/>
    </row>
    <row r="137" spans="2:7" s="191" customFormat="1" ht="13.5" customHeight="1">
      <c r="B137" s="198"/>
      <c r="C137" s="207"/>
      <c r="D137" s="207"/>
      <c r="E137" s="208"/>
      <c r="F137" s="211"/>
      <c r="G137" s="211"/>
    </row>
    <row r="138" spans="2:7" s="191" customFormat="1" ht="13.5" customHeight="1">
      <c r="B138" s="198"/>
      <c r="C138" s="207"/>
      <c r="D138" s="207"/>
      <c r="E138" s="208"/>
      <c r="F138" s="211"/>
      <c r="G138" s="211"/>
    </row>
    <row r="139" spans="2:7" s="191" customFormat="1" ht="13.5" customHeight="1">
      <c r="B139" s="198"/>
      <c r="C139" s="207"/>
      <c r="D139" s="207"/>
      <c r="E139" s="208"/>
      <c r="F139" s="211"/>
      <c r="G139" s="211"/>
    </row>
    <row r="140" spans="2:7" s="191" customFormat="1" ht="13.5" customHeight="1">
      <c r="B140" s="198"/>
      <c r="C140" s="207"/>
      <c r="D140" s="207"/>
      <c r="E140" s="208"/>
      <c r="F140" s="211"/>
      <c r="G140" s="211"/>
    </row>
    <row r="141" spans="2:7" s="191" customFormat="1" ht="13.5" customHeight="1">
      <c r="B141" s="198"/>
      <c r="C141" s="207"/>
      <c r="D141" s="207"/>
      <c r="E141" s="208"/>
      <c r="F141" s="211"/>
      <c r="G141" s="211"/>
    </row>
    <row r="142" spans="2:7" s="191" customFormat="1" ht="13.5" customHeight="1">
      <c r="B142" s="198"/>
      <c r="C142" s="207"/>
      <c r="D142" s="207"/>
      <c r="E142" s="208"/>
      <c r="F142" s="211"/>
      <c r="G142" s="211"/>
    </row>
    <row r="143" spans="2:7" s="191" customFormat="1" ht="13.5" customHeight="1">
      <c r="B143" s="198"/>
      <c r="C143" s="207"/>
      <c r="D143" s="207"/>
      <c r="E143" s="208"/>
      <c r="F143" s="211"/>
      <c r="G143" s="211"/>
    </row>
    <row r="144" spans="2:7" s="191" customFormat="1" ht="13.5" customHeight="1">
      <c r="B144" s="198"/>
      <c r="C144" s="207"/>
      <c r="D144" s="207"/>
      <c r="E144" s="208"/>
      <c r="F144" s="211"/>
      <c r="G144" s="211"/>
    </row>
    <row r="145" spans="2:7" s="191" customFormat="1" ht="13.5" customHeight="1">
      <c r="B145" s="198"/>
      <c r="C145" s="207"/>
      <c r="D145" s="207"/>
      <c r="E145" s="208"/>
      <c r="F145" s="211"/>
      <c r="G145" s="211"/>
    </row>
    <row r="146" spans="2:7" s="191" customFormat="1" ht="13.5" customHeight="1">
      <c r="B146" s="198"/>
      <c r="C146" s="207"/>
      <c r="D146" s="207"/>
      <c r="E146" s="208"/>
      <c r="F146" s="211"/>
      <c r="G146" s="211"/>
    </row>
    <row r="147" spans="2:7" s="191" customFormat="1" ht="13.5" customHeight="1">
      <c r="B147" s="198"/>
      <c r="C147" s="207"/>
      <c r="D147" s="207"/>
      <c r="E147" s="208"/>
      <c r="F147" s="211"/>
      <c r="G147" s="211"/>
    </row>
    <row r="148" spans="2:7" s="191" customFormat="1" ht="13.5" customHeight="1">
      <c r="B148" s="198"/>
      <c r="C148" s="207"/>
      <c r="D148" s="207"/>
      <c r="E148" s="208"/>
      <c r="F148" s="211"/>
      <c r="G148" s="211"/>
    </row>
    <row r="149" spans="2:7" s="191" customFormat="1" ht="13.5" customHeight="1">
      <c r="B149" s="198"/>
      <c r="C149" s="207"/>
      <c r="D149" s="207"/>
      <c r="E149" s="208"/>
      <c r="F149" s="211"/>
      <c r="G149" s="211"/>
    </row>
    <row r="150" spans="2:7" s="191" customFormat="1" ht="13.5" customHeight="1">
      <c r="B150" s="198"/>
      <c r="C150" s="207"/>
      <c r="D150" s="207"/>
      <c r="E150" s="208"/>
      <c r="F150" s="211"/>
      <c r="G150" s="211"/>
    </row>
    <row r="151" spans="2:7" s="191" customFormat="1" ht="13.5" customHeight="1">
      <c r="B151" s="198"/>
      <c r="C151" s="207"/>
      <c r="D151" s="207"/>
      <c r="E151" s="208"/>
      <c r="F151" s="211"/>
      <c r="G151" s="211"/>
    </row>
    <row r="152" spans="2:7" s="191" customFormat="1" ht="13.5" customHeight="1">
      <c r="B152" s="198"/>
      <c r="C152" s="207"/>
      <c r="D152" s="207"/>
      <c r="E152" s="208"/>
      <c r="F152" s="211"/>
      <c r="G152" s="211"/>
    </row>
    <row r="153" spans="2:7" s="191" customFormat="1" ht="13.5" customHeight="1">
      <c r="B153" s="198"/>
      <c r="C153" s="207"/>
      <c r="D153" s="207"/>
      <c r="E153" s="208"/>
      <c r="F153" s="211"/>
      <c r="G153" s="211"/>
    </row>
    <row r="154" spans="2:7" s="191" customFormat="1" ht="13.5" customHeight="1">
      <c r="B154" s="198"/>
      <c r="C154" s="207"/>
      <c r="D154" s="207"/>
      <c r="E154" s="208"/>
      <c r="F154" s="211"/>
      <c r="G154" s="211"/>
    </row>
    <row r="155" spans="2:7" s="191" customFormat="1" ht="13.5" customHeight="1">
      <c r="B155" s="198"/>
      <c r="C155" s="207"/>
      <c r="D155" s="207"/>
      <c r="E155" s="208"/>
      <c r="F155" s="211"/>
      <c r="G155" s="211"/>
    </row>
    <row r="156" spans="2:7" s="191" customFormat="1" ht="13.5" customHeight="1">
      <c r="B156" s="198"/>
      <c r="C156" s="207"/>
      <c r="D156" s="207"/>
      <c r="E156" s="208"/>
      <c r="F156" s="211"/>
      <c r="G156" s="211"/>
    </row>
    <row r="157" spans="2:7" s="191" customFormat="1" ht="13.5" customHeight="1">
      <c r="B157" s="198"/>
      <c r="C157" s="207"/>
      <c r="D157" s="207"/>
      <c r="E157" s="208"/>
      <c r="F157" s="211"/>
      <c r="G157" s="211"/>
    </row>
    <row r="158" spans="2:7" s="191" customFormat="1" ht="13.5" customHeight="1">
      <c r="B158" s="198"/>
      <c r="C158" s="207"/>
      <c r="D158" s="207"/>
      <c r="E158" s="208"/>
      <c r="F158" s="211"/>
      <c r="G158" s="211"/>
    </row>
    <row r="159" spans="2:7" s="191" customFormat="1" ht="13.5" customHeight="1">
      <c r="B159" s="198"/>
      <c r="C159" s="207"/>
      <c r="D159" s="207"/>
      <c r="E159" s="208"/>
      <c r="F159" s="211"/>
      <c r="G159" s="211"/>
    </row>
    <row r="160" spans="2:7" s="191" customFormat="1" ht="13.5" customHeight="1">
      <c r="B160" s="198"/>
      <c r="C160" s="207"/>
      <c r="D160" s="207"/>
      <c r="E160" s="208"/>
      <c r="F160" s="211"/>
      <c r="G160" s="211"/>
    </row>
    <row r="161" spans="2:7" s="191" customFormat="1" ht="13.5" customHeight="1">
      <c r="B161" s="198"/>
      <c r="C161" s="207"/>
      <c r="D161" s="207"/>
      <c r="E161" s="208"/>
      <c r="F161" s="211"/>
      <c r="G161" s="211"/>
    </row>
    <row r="162" spans="2:7" s="191" customFormat="1" ht="13.5" customHeight="1">
      <c r="B162" s="198"/>
      <c r="C162" s="207"/>
      <c r="D162" s="207"/>
      <c r="E162" s="208"/>
      <c r="F162" s="211"/>
      <c r="G162" s="211"/>
    </row>
    <row r="163" spans="2:7" s="191" customFormat="1" ht="13.5" customHeight="1">
      <c r="B163" s="198"/>
      <c r="C163" s="207"/>
      <c r="D163" s="207"/>
      <c r="E163" s="208"/>
      <c r="F163" s="211"/>
      <c r="G163" s="211"/>
    </row>
    <row r="164" spans="2:7" s="191" customFormat="1" ht="13.5" customHeight="1">
      <c r="B164" s="198"/>
      <c r="C164" s="207"/>
      <c r="D164" s="207"/>
      <c r="E164" s="208"/>
      <c r="F164" s="211"/>
      <c r="G164" s="211"/>
    </row>
    <row r="165" spans="2:7" s="191" customFormat="1" ht="13.5" customHeight="1">
      <c r="B165" s="198"/>
      <c r="C165" s="207"/>
      <c r="D165" s="207"/>
      <c r="E165" s="208"/>
      <c r="F165" s="211"/>
      <c r="G165" s="211"/>
    </row>
    <row r="166" spans="2:7" s="191" customFormat="1" ht="13.5" customHeight="1">
      <c r="B166" s="198"/>
      <c r="C166" s="207"/>
      <c r="D166" s="207"/>
      <c r="E166" s="208"/>
      <c r="F166" s="211"/>
      <c r="G166" s="211"/>
    </row>
    <row r="167" spans="2:7" s="191" customFormat="1" ht="13.5" customHeight="1">
      <c r="B167" s="198"/>
      <c r="C167" s="207"/>
      <c r="D167" s="207"/>
      <c r="E167" s="208"/>
      <c r="F167" s="211"/>
      <c r="G167" s="211"/>
    </row>
    <row r="168" spans="2:7" s="191" customFormat="1" ht="13.5" customHeight="1">
      <c r="B168" s="198"/>
      <c r="C168" s="207"/>
      <c r="D168" s="207"/>
      <c r="E168" s="208"/>
      <c r="F168" s="211"/>
      <c r="G168" s="211"/>
    </row>
    <row r="169" spans="2:7" s="191" customFormat="1" ht="13.5" customHeight="1">
      <c r="B169" s="198"/>
      <c r="C169" s="207"/>
      <c r="D169" s="207"/>
      <c r="E169" s="208"/>
      <c r="F169" s="211"/>
      <c r="G169" s="211"/>
    </row>
    <row r="170" spans="2:7" s="191" customFormat="1" ht="13.5" customHeight="1">
      <c r="B170" s="198"/>
      <c r="C170" s="207"/>
      <c r="D170" s="207"/>
      <c r="E170" s="208"/>
      <c r="F170" s="211"/>
      <c r="G170" s="211"/>
    </row>
    <row r="171" spans="2:7" s="191" customFormat="1" ht="13.5" customHeight="1">
      <c r="B171" s="198"/>
      <c r="C171" s="207"/>
      <c r="D171" s="207"/>
      <c r="E171" s="208"/>
      <c r="F171" s="211"/>
      <c r="G171" s="211"/>
    </row>
    <row r="172" spans="2:7" s="191" customFormat="1" ht="13.5" customHeight="1">
      <c r="B172" s="198"/>
      <c r="C172" s="207"/>
      <c r="D172" s="207"/>
      <c r="E172" s="208"/>
      <c r="F172" s="211"/>
      <c r="G172" s="211"/>
    </row>
    <row r="173" spans="2:7" s="191" customFormat="1" ht="13.5" customHeight="1">
      <c r="B173" s="198"/>
      <c r="C173" s="207"/>
      <c r="D173" s="207"/>
      <c r="E173" s="208"/>
      <c r="F173" s="211"/>
      <c r="G173" s="211"/>
    </row>
    <row r="174" spans="2:7" s="191" customFormat="1" ht="13.5" customHeight="1">
      <c r="B174" s="198"/>
      <c r="C174" s="207"/>
      <c r="D174" s="207"/>
      <c r="E174" s="208"/>
      <c r="F174" s="211"/>
      <c r="G174" s="211"/>
    </row>
    <row r="175" spans="2:7" s="191" customFormat="1" ht="13.5" customHeight="1">
      <c r="B175" s="198"/>
      <c r="C175" s="207"/>
      <c r="D175" s="207"/>
      <c r="E175" s="208"/>
      <c r="F175" s="211"/>
      <c r="G175" s="211"/>
    </row>
    <row r="176" spans="2:7" s="191" customFormat="1" ht="13.5" customHeight="1">
      <c r="B176" s="198"/>
      <c r="C176" s="207"/>
      <c r="D176" s="207"/>
      <c r="E176" s="208"/>
      <c r="F176" s="211"/>
      <c r="G176" s="211"/>
    </row>
    <row r="177" spans="2:7" s="191" customFormat="1" ht="13.5" customHeight="1">
      <c r="B177" s="198"/>
      <c r="C177" s="207"/>
      <c r="D177" s="207"/>
      <c r="E177" s="208"/>
      <c r="F177" s="211"/>
      <c r="G177" s="211"/>
    </row>
    <row r="178" spans="2:7" s="191" customFormat="1" ht="13.5" customHeight="1">
      <c r="B178" s="198"/>
      <c r="C178" s="207"/>
      <c r="D178" s="207"/>
      <c r="E178" s="208"/>
      <c r="F178" s="211"/>
      <c r="G178" s="211"/>
    </row>
    <row r="179" spans="2:7" s="191" customFormat="1" ht="13.5" customHeight="1">
      <c r="B179" s="198"/>
      <c r="C179" s="207"/>
      <c r="D179" s="207"/>
      <c r="E179" s="208"/>
      <c r="F179" s="211"/>
      <c r="G179" s="211"/>
    </row>
    <row r="180" spans="2:7" s="191" customFormat="1" ht="13.5" customHeight="1">
      <c r="B180" s="198"/>
      <c r="C180" s="207"/>
      <c r="D180" s="207"/>
      <c r="E180" s="208"/>
      <c r="F180" s="211"/>
      <c r="G180" s="211"/>
    </row>
    <row r="181" spans="2:7" s="191" customFormat="1" ht="13.5" customHeight="1">
      <c r="B181" s="198"/>
      <c r="C181" s="207"/>
      <c r="D181" s="207"/>
      <c r="E181" s="208"/>
      <c r="F181" s="211"/>
      <c r="G181" s="211"/>
    </row>
    <row r="182" spans="2:7" s="191" customFormat="1" ht="13.5" customHeight="1">
      <c r="B182" s="198"/>
      <c r="C182" s="207"/>
      <c r="D182" s="207"/>
      <c r="E182" s="208"/>
      <c r="F182" s="211"/>
      <c r="G182" s="211"/>
    </row>
    <row r="183" spans="2:7" s="191" customFormat="1" ht="13.5" customHeight="1">
      <c r="B183" s="198"/>
      <c r="C183" s="207"/>
      <c r="D183" s="207"/>
      <c r="E183" s="208"/>
      <c r="F183" s="211"/>
      <c r="G183" s="211"/>
    </row>
    <row r="184" spans="2:7" s="191" customFormat="1" ht="13.5" customHeight="1">
      <c r="B184" s="198"/>
      <c r="C184" s="207"/>
      <c r="D184" s="207"/>
      <c r="E184" s="208"/>
      <c r="F184" s="211"/>
      <c r="G184" s="211"/>
    </row>
    <row r="185" spans="2:7" s="191" customFormat="1" ht="13.5" customHeight="1">
      <c r="B185" s="198"/>
      <c r="C185" s="207"/>
      <c r="D185" s="207"/>
      <c r="E185" s="208"/>
      <c r="F185" s="211"/>
      <c r="G185" s="211"/>
    </row>
    <row r="186" spans="2:7" s="191" customFormat="1" ht="13.5" customHeight="1">
      <c r="B186" s="198"/>
      <c r="C186" s="207"/>
      <c r="D186" s="207"/>
      <c r="E186" s="208"/>
      <c r="F186" s="211"/>
      <c r="G186" s="211"/>
    </row>
    <row r="187" spans="2:7" s="191" customFormat="1" ht="13.5" customHeight="1">
      <c r="B187" s="198"/>
      <c r="C187" s="207"/>
      <c r="D187" s="207"/>
      <c r="E187" s="208"/>
      <c r="F187" s="211"/>
      <c r="G187" s="211"/>
    </row>
    <row r="188" spans="2:7" s="191" customFormat="1" ht="13.5" customHeight="1">
      <c r="B188" s="198"/>
      <c r="C188" s="207"/>
      <c r="D188" s="207"/>
      <c r="E188" s="208"/>
      <c r="F188" s="211"/>
      <c r="G188" s="211"/>
    </row>
    <row r="189" spans="2:7" s="191" customFormat="1" ht="13.5" customHeight="1">
      <c r="B189" s="198"/>
      <c r="C189" s="207"/>
      <c r="D189" s="207"/>
      <c r="E189" s="208"/>
      <c r="F189" s="211"/>
      <c r="G189" s="211"/>
    </row>
    <row r="190" spans="2:7" s="191" customFormat="1" ht="13.5" customHeight="1">
      <c r="B190" s="198"/>
      <c r="C190" s="207"/>
      <c r="D190" s="207"/>
      <c r="E190" s="208"/>
      <c r="F190" s="211"/>
      <c r="G190" s="211"/>
    </row>
    <row r="191" spans="2:7" s="191" customFormat="1" ht="13.5" customHeight="1">
      <c r="B191" s="198"/>
      <c r="C191" s="207"/>
      <c r="D191" s="207"/>
      <c r="E191" s="208"/>
      <c r="F191" s="211"/>
      <c r="G191" s="211"/>
    </row>
    <row r="192" spans="2:7" s="191" customFormat="1" ht="13.5" customHeight="1">
      <c r="B192" s="198"/>
      <c r="C192" s="207"/>
      <c r="D192" s="207"/>
      <c r="E192" s="208"/>
      <c r="F192" s="211"/>
      <c r="G192" s="211"/>
    </row>
    <row r="193" spans="2:7" s="191" customFormat="1" ht="13.5" customHeight="1">
      <c r="B193" s="198"/>
      <c r="C193" s="207"/>
      <c r="D193" s="207"/>
      <c r="E193" s="208"/>
      <c r="F193" s="211"/>
      <c r="G193" s="211"/>
    </row>
    <row r="194" spans="2:7" s="191" customFormat="1" ht="13.5" customHeight="1">
      <c r="B194" s="198"/>
      <c r="C194" s="207"/>
      <c r="D194" s="207"/>
      <c r="E194" s="208"/>
      <c r="F194" s="211"/>
      <c r="G194" s="211"/>
    </row>
    <row r="195" spans="2:7" s="191" customFormat="1" ht="13.5" customHeight="1">
      <c r="B195" s="198"/>
      <c r="C195" s="207"/>
      <c r="D195" s="207"/>
      <c r="E195" s="208"/>
      <c r="F195" s="211"/>
      <c r="G195" s="211"/>
    </row>
    <row r="196" spans="2:7" s="191" customFormat="1" ht="13.5" customHeight="1">
      <c r="B196" s="198"/>
      <c r="C196" s="207"/>
      <c r="D196" s="207"/>
      <c r="E196" s="208"/>
      <c r="F196" s="211"/>
      <c r="G196" s="211"/>
    </row>
    <row r="197" spans="2:7" s="191" customFormat="1" ht="13.5" customHeight="1">
      <c r="B197" s="198"/>
      <c r="C197" s="207"/>
      <c r="D197" s="207"/>
      <c r="E197" s="208"/>
      <c r="F197" s="211"/>
      <c r="G197" s="211"/>
    </row>
    <row r="198" spans="2:7" s="191" customFormat="1" ht="13.5" customHeight="1">
      <c r="B198" s="198"/>
      <c r="C198" s="207"/>
      <c r="D198" s="207"/>
      <c r="E198" s="208"/>
      <c r="F198" s="211"/>
      <c r="G198" s="211"/>
    </row>
    <row r="199" spans="2:7" s="191" customFormat="1" ht="13.5" customHeight="1">
      <c r="B199" s="198"/>
      <c r="C199" s="207"/>
      <c r="D199" s="207"/>
      <c r="E199" s="208"/>
      <c r="F199" s="211"/>
      <c r="G199" s="211"/>
    </row>
    <row r="200" spans="2:7" s="191" customFormat="1" ht="13.5" customHeight="1">
      <c r="B200" s="198"/>
      <c r="C200" s="207"/>
      <c r="D200" s="207"/>
      <c r="E200" s="208"/>
      <c r="F200" s="211"/>
      <c r="G200" s="211"/>
    </row>
    <row r="201" spans="2:7" s="191" customFormat="1" ht="13.5" customHeight="1">
      <c r="B201" s="198"/>
      <c r="C201" s="207"/>
      <c r="D201" s="207"/>
      <c r="E201" s="208"/>
      <c r="F201" s="211"/>
      <c r="G201" s="211"/>
    </row>
    <row r="202" spans="2:7" s="191" customFormat="1" ht="13.5" customHeight="1">
      <c r="B202" s="198"/>
      <c r="C202" s="207"/>
      <c r="D202" s="207"/>
      <c r="E202" s="208"/>
      <c r="F202" s="211"/>
      <c r="G202" s="211"/>
    </row>
    <row r="203" spans="2:7" s="191" customFormat="1" ht="13.5" customHeight="1">
      <c r="B203" s="198"/>
      <c r="C203" s="207"/>
      <c r="D203" s="207"/>
      <c r="E203" s="208"/>
      <c r="F203" s="211"/>
      <c r="G203" s="211"/>
    </row>
    <row r="204" spans="2:7" s="191" customFormat="1" ht="14.25">
      <c r="B204" s="198"/>
      <c r="C204" s="207"/>
      <c r="D204" s="207"/>
      <c r="E204" s="208"/>
      <c r="F204" s="211"/>
      <c r="G204" s="211"/>
    </row>
    <row r="205" spans="2:7" s="191" customFormat="1" ht="14.25">
      <c r="B205" s="198"/>
      <c r="C205" s="207"/>
      <c r="D205" s="207"/>
      <c r="E205" s="208"/>
      <c r="F205" s="211"/>
      <c r="G205" s="211"/>
    </row>
    <row r="206" spans="2:7" s="191" customFormat="1" ht="14.25">
      <c r="B206" s="198"/>
      <c r="C206" s="207"/>
      <c r="D206" s="207"/>
      <c r="E206" s="208"/>
      <c r="F206" s="211"/>
      <c r="G206" s="211"/>
    </row>
    <row r="207" spans="2:7" s="191" customFormat="1" ht="14.25">
      <c r="B207" s="198"/>
      <c r="C207" s="207"/>
      <c r="D207" s="207"/>
      <c r="E207" s="208"/>
      <c r="F207" s="211"/>
      <c r="G207" s="211"/>
    </row>
    <row r="208" spans="2:7" s="191" customFormat="1" ht="14.25">
      <c r="B208" s="198"/>
      <c r="C208" s="207"/>
      <c r="D208" s="207"/>
      <c r="E208" s="208"/>
      <c r="F208" s="211"/>
      <c r="G208" s="211"/>
    </row>
    <row r="209" spans="2:7" s="191" customFormat="1" ht="14.25">
      <c r="B209" s="198"/>
      <c r="C209" s="207"/>
      <c r="D209" s="207"/>
      <c r="E209" s="208"/>
      <c r="F209" s="211"/>
      <c r="G209" s="211"/>
    </row>
    <row r="210" spans="2:7" s="191" customFormat="1" ht="14.25">
      <c r="B210" s="198"/>
      <c r="C210" s="207"/>
      <c r="D210" s="207"/>
      <c r="E210" s="208"/>
      <c r="F210" s="211"/>
      <c r="G210" s="211"/>
    </row>
    <row r="211" spans="2:7" s="191" customFormat="1" ht="14.25">
      <c r="B211" s="198"/>
      <c r="C211" s="207"/>
      <c r="D211" s="207"/>
      <c r="E211" s="208"/>
      <c r="F211" s="211"/>
      <c r="G211" s="211"/>
    </row>
    <row r="212" spans="2:7" s="191" customFormat="1" ht="14.25">
      <c r="B212" s="198"/>
      <c r="C212" s="207"/>
      <c r="D212" s="207"/>
      <c r="E212" s="208"/>
      <c r="F212" s="211"/>
      <c r="G212" s="211"/>
    </row>
    <row r="213" spans="2:7" s="191" customFormat="1" ht="14.25">
      <c r="B213" s="198"/>
      <c r="C213" s="207"/>
      <c r="D213" s="207"/>
      <c r="E213" s="208"/>
      <c r="F213" s="211"/>
      <c r="G213" s="211"/>
    </row>
    <row r="214" spans="2:7" s="191" customFormat="1" ht="14.25">
      <c r="B214" s="198"/>
      <c r="C214" s="207"/>
      <c r="D214" s="207"/>
      <c r="E214" s="208"/>
      <c r="F214" s="211"/>
      <c r="G214" s="211"/>
    </row>
    <row r="215" spans="2:7" s="191" customFormat="1" ht="14.25">
      <c r="B215" s="198"/>
      <c r="C215" s="207"/>
      <c r="D215" s="207"/>
      <c r="E215" s="208"/>
      <c r="F215" s="211"/>
      <c r="G215" s="211"/>
    </row>
    <row r="216" spans="2:7" s="191" customFormat="1" ht="14.25">
      <c r="B216" s="198"/>
      <c r="C216" s="207"/>
      <c r="D216" s="207"/>
      <c r="E216" s="208"/>
      <c r="F216" s="211"/>
      <c r="G216" s="211"/>
    </row>
    <row r="217" spans="2:7" s="191" customFormat="1" ht="14.25">
      <c r="B217" s="198"/>
      <c r="C217" s="207"/>
      <c r="D217" s="207"/>
      <c r="E217" s="208"/>
      <c r="F217" s="211"/>
      <c r="G217" s="211"/>
    </row>
    <row r="218" spans="2:7" s="191" customFormat="1" ht="14.25">
      <c r="B218" s="198"/>
      <c r="C218" s="207"/>
      <c r="D218" s="207"/>
      <c r="E218" s="208"/>
      <c r="F218" s="211"/>
      <c r="G218" s="211"/>
    </row>
    <row r="219" spans="2:7" s="191" customFormat="1" ht="14.25">
      <c r="B219" s="198"/>
      <c r="C219" s="207"/>
      <c r="D219" s="207"/>
      <c r="E219" s="208"/>
      <c r="F219" s="211"/>
      <c r="G219" s="211"/>
    </row>
    <row r="220" spans="2:7" s="191" customFormat="1" ht="14.25">
      <c r="B220" s="198"/>
      <c r="C220" s="207"/>
      <c r="D220" s="207"/>
      <c r="E220" s="208"/>
      <c r="F220" s="211"/>
      <c r="G220" s="211"/>
    </row>
    <row r="221" spans="2:7" s="191" customFormat="1" ht="14.25">
      <c r="B221" s="198"/>
      <c r="C221" s="207"/>
      <c r="D221" s="207"/>
      <c r="E221" s="208"/>
      <c r="F221" s="211"/>
      <c r="G221" s="211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5:GO36"/>
  <sheetViews>
    <sheetView zoomScalePageLayoutView="0" workbookViewId="0" topLeftCell="A1">
      <selection activeCell="GS8" sqref="GS8"/>
    </sheetView>
  </sheetViews>
  <sheetFormatPr defaultColWidth="10.7109375" defaultRowHeight="12.75"/>
  <cols>
    <col min="1" max="1" width="14.28125" style="236" bestFit="1" customWidth="1"/>
    <col min="2" max="2" width="15.8515625" style="236" bestFit="1" customWidth="1"/>
    <col min="3" max="3" width="13.7109375" style="236" bestFit="1" customWidth="1"/>
    <col min="4" max="4" width="14.28125" style="236" bestFit="1" customWidth="1"/>
    <col min="5" max="5" width="15.8515625" style="236" bestFit="1" customWidth="1"/>
    <col min="6" max="6" width="4.421875" style="236" bestFit="1" customWidth="1"/>
    <col min="7" max="7" width="14.140625" style="236" bestFit="1" customWidth="1"/>
    <col min="8" max="8" width="15.28125" style="236" bestFit="1" customWidth="1"/>
    <col min="9" max="9" width="4.421875" style="236" bestFit="1" customWidth="1"/>
    <col min="10" max="10" width="14.140625" style="236" bestFit="1" customWidth="1"/>
    <col min="11" max="11" width="15.28125" style="236" bestFit="1" customWidth="1"/>
    <col min="12" max="12" width="4.421875" style="236" bestFit="1" customWidth="1"/>
    <col min="13" max="13" width="12.28125" style="236" bestFit="1" customWidth="1"/>
    <col min="14" max="14" width="16.8515625" style="236" customWidth="1"/>
    <col min="15" max="15" width="4.421875" style="236" bestFit="1" customWidth="1"/>
    <col min="16" max="16" width="12.28125" style="236" bestFit="1" customWidth="1"/>
    <col min="17" max="17" width="14.421875" style="236" bestFit="1" customWidth="1"/>
    <col min="18" max="18" width="6.57421875" style="236" bestFit="1" customWidth="1"/>
    <col min="19" max="19" width="11.140625" style="236" bestFit="1" customWidth="1"/>
    <col min="20" max="20" width="12.140625" style="236" bestFit="1" customWidth="1"/>
    <col min="21" max="21" width="3.8515625" style="236" bestFit="1" customWidth="1"/>
    <col min="22" max="22" width="11.140625" style="236" bestFit="1" customWidth="1"/>
    <col min="23" max="23" width="12.421875" style="236" bestFit="1" customWidth="1"/>
    <col min="24" max="24" width="3.8515625" style="236" bestFit="1" customWidth="1"/>
    <col min="25" max="25" width="13.7109375" style="236" bestFit="1" customWidth="1"/>
    <col min="26" max="26" width="12.140625" style="236" bestFit="1" customWidth="1"/>
    <col min="27" max="27" width="13.7109375" style="236" bestFit="1" customWidth="1"/>
    <col min="28" max="28" width="11.140625" style="236" bestFit="1" customWidth="1"/>
    <col min="29" max="29" width="12.140625" style="236" bestFit="1" customWidth="1"/>
    <col min="30" max="30" width="3.8515625" style="236" bestFit="1" customWidth="1"/>
    <col min="31" max="31" width="10.140625" style="236" bestFit="1" customWidth="1"/>
    <col min="32" max="32" width="11.421875" style="236" bestFit="1" customWidth="1"/>
    <col min="33" max="33" width="3.8515625" style="236" bestFit="1" customWidth="1"/>
    <col min="34" max="34" width="10.140625" style="236" bestFit="1" customWidth="1"/>
    <col min="35" max="35" width="8.8515625" style="236" bestFit="1" customWidth="1"/>
    <col min="36" max="36" width="11.140625" style="236" bestFit="1" customWidth="1"/>
    <col min="37" max="37" width="9.00390625" style="236" bestFit="1" customWidth="1"/>
    <col min="38" max="38" width="8.8515625" style="236" bestFit="1" customWidth="1"/>
    <col min="39" max="39" width="3.8515625" style="236" bestFit="1" customWidth="1"/>
    <col min="40" max="40" width="10.140625" style="236" bestFit="1" customWidth="1"/>
    <col min="41" max="41" width="8.8515625" style="236" bestFit="1" customWidth="1"/>
    <col min="42" max="42" width="11.140625" style="236" bestFit="1" customWidth="1"/>
    <col min="43" max="43" width="11.00390625" style="236" bestFit="1" customWidth="1"/>
    <col min="44" max="44" width="11.140625" style="236" bestFit="1" customWidth="1"/>
    <col min="45" max="45" width="3.8515625" style="236" bestFit="1" customWidth="1"/>
    <col min="46" max="46" width="10.140625" style="236" bestFit="1" customWidth="1"/>
    <col min="47" max="47" width="11.140625" style="236" bestFit="1" customWidth="1"/>
    <col min="48" max="48" width="3.8515625" style="236" bestFit="1" customWidth="1"/>
    <col min="49" max="49" width="11.140625" style="236" bestFit="1" customWidth="1"/>
    <col min="50" max="50" width="8.8515625" style="236" bestFit="1" customWidth="1"/>
    <col min="51" max="51" width="3.8515625" style="236" bestFit="1" customWidth="1"/>
    <col min="52" max="52" width="10.140625" style="236" bestFit="1" customWidth="1"/>
    <col min="53" max="53" width="11.140625" style="236" bestFit="1" customWidth="1"/>
    <col min="54" max="54" width="3.8515625" style="236" bestFit="1" customWidth="1"/>
    <col min="55" max="56" width="11.140625" style="236" bestFit="1" customWidth="1"/>
    <col min="57" max="57" width="3.8515625" style="236" bestFit="1" customWidth="1"/>
    <col min="58" max="58" width="10.140625" style="236" bestFit="1" customWidth="1"/>
    <col min="59" max="59" width="11.140625" style="236" bestFit="1" customWidth="1"/>
    <col min="60" max="60" width="3.8515625" style="236" bestFit="1" customWidth="1"/>
    <col min="61" max="61" width="11.140625" style="236" bestFit="1" customWidth="1"/>
    <col min="62" max="62" width="8.8515625" style="236" bestFit="1" customWidth="1"/>
    <col min="63" max="63" width="3.8515625" style="236" bestFit="1" customWidth="1"/>
    <col min="64" max="64" width="10.140625" style="222" bestFit="1" customWidth="1"/>
    <col min="65" max="65" width="11.28125" style="222" customWidth="1"/>
    <col min="66" max="66" width="3.8515625" style="222" bestFit="1" customWidth="1"/>
    <col min="67" max="67" width="10.140625" style="222" bestFit="1" customWidth="1"/>
    <col min="68" max="68" width="11.28125" style="222" customWidth="1"/>
    <col min="69" max="69" width="3.8515625" style="222" bestFit="1" customWidth="1"/>
    <col min="70" max="70" width="10.140625" style="236" bestFit="1" customWidth="1"/>
    <col min="71" max="72" width="8.8515625" style="236" bestFit="1" customWidth="1"/>
    <col min="73" max="73" width="3.8515625" style="236" bestFit="1" customWidth="1"/>
    <col min="74" max="74" width="8.57421875" style="236" bestFit="1" customWidth="1"/>
    <col min="75" max="76" width="8.8515625" style="236" bestFit="1" customWidth="1"/>
    <col min="77" max="77" width="3.8515625" style="236" bestFit="1" customWidth="1"/>
    <col min="78" max="78" width="10.140625" style="236" bestFit="1" customWidth="1"/>
    <col min="79" max="82" width="8.8515625" style="236" bestFit="1" customWidth="1"/>
    <col min="83" max="83" width="3.8515625" style="236" bestFit="1" customWidth="1"/>
    <col min="84" max="84" width="11.7109375" style="236" bestFit="1" customWidth="1"/>
    <col min="85" max="88" width="8.8515625" style="236" bestFit="1" customWidth="1"/>
    <col min="89" max="89" width="3.8515625" style="236" bestFit="1" customWidth="1"/>
    <col min="90" max="90" width="11.140625" style="236" bestFit="1" customWidth="1"/>
    <col min="91" max="91" width="8.8515625" style="236" bestFit="1" customWidth="1"/>
    <col min="92" max="92" width="11.00390625" style="236" bestFit="1" customWidth="1"/>
    <col min="93" max="98" width="8.8515625" style="236" bestFit="1" customWidth="1"/>
    <col min="99" max="99" width="3.8515625" style="236" bestFit="1" customWidth="1"/>
    <col min="100" max="100" width="11.140625" style="236" bestFit="1" customWidth="1"/>
    <col min="101" max="108" width="8.8515625" style="236" bestFit="1" customWidth="1"/>
    <col min="109" max="109" width="4.00390625" style="236" bestFit="1" customWidth="1"/>
    <col min="110" max="110" width="11.140625" style="236" bestFit="1" customWidth="1"/>
    <col min="111" max="111" width="9.00390625" style="236" bestFit="1" customWidth="1"/>
    <col min="112" max="112" width="10.421875" style="236" bestFit="1" customWidth="1"/>
    <col min="113" max="113" width="9.57421875" style="236" bestFit="1" customWidth="1"/>
    <col min="114" max="115" width="6.28125" style="236" bestFit="1" customWidth="1"/>
    <col min="116" max="116" width="4.00390625" style="236" bestFit="1" customWidth="1"/>
    <col min="117" max="117" width="11.28125" style="236" customWidth="1"/>
    <col min="118" max="118" width="9.28125" style="236" customWidth="1"/>
    <col min="119" max="119" width="11.28125" style="236" bestFit="1" customWidth="1"/>
    <col min="120" max="120" width="8.8515625" style="236" customWidth="1"/>
    <col min="121" max="123" width="9.28125" style="236" customWidth="1"/>
    <col min="124" max="127" width="9.28125" style="236" hidden="1" customWidth="1"/>
    <col min="128" max="128" width="10.140625" style="236" hidden="1" customWidth="1"/>
    <col min="129" max="129" width="9.28125" style="236" hidden="1" customWidth="1"/>
    <col min="130" max="130" width="10.00390625" style="236" hidden="1" customWidth="1"/>
    <col min="131" max="132" width="9.28125" style="236" hidden="1" customWidth="1"/>
    <col min="133" max="133" width="10.57421875" style="236" hidden="1" customWidth="1"/>
    <col min="134" max="134" width="9.7109375" style="236" hidden="1" customWidth="1"/>
    <col min="135" max="135" width="10.28125" style="222" hidden="1" customWidth="1"/>
    <col min="136" max="138" width="10.00390625" style="236" hidden="1" customWidth="1"/>
    <col min="139" max="140" width="9.28125" style="236" hidden="1" customWidth="1"/>
    <col min="141" max="143" width="10.00390625" style="236" hidden="1" customWidth="1"/>
    <col min="144" max="145" width="9.28125" style="236" hidden="1" customWidth="1"/>
    <col min="146" max="146" width="10.421875" style="222" hidden="1" customWidth="1"/>
    <col min="147" max="148" width="10.7109375" style="222" hidden="1" customWidth="1"/>
    <col min="149" max="149" width="10.421875" style="222" hidden="1" customWidth="1"/>
    <col min="150" max="151" width="10.7109375" style="222" hidden="1" customWidth="1"/>
    <col min="152" max="154" width="9.28125" style="236" hidden="1" customWidth="1"/>
    <col min="155" max="155" width="11.7109375" style="236" hidden="1" customWidth="1"/>
    <col min="156" max="156" width="9.28125" style="236" hidden="1" customWidth="1"/>
    <col min="157" max="157" width="10.421875" style="222" hidden="1" customWidth="1"/>
    <col min="158" max="158" width="10.00390625" style="222" hidden="1" customWidth="1"/>
    <col min="159" max="159" width="11.140625" style="222" hidden="1" customWidth="1"/>
    <col min="160" max="161" width="9.28125" style="222" hidden="1" customWidth="1"/>
    <col min="162" max="162" width="10.57421875" style="222" hidden="1" customWidth="1"/>
    <col min="163" max="163" width="11.28125" style="222" hidden="1" customWidth="1"/>
    <col min="164" max="164" width="10.421875" style="222" hidden="1" customWidth="1"/>
    <col min="165" max="165" width="11.28125" style="222" hidden="1" customWidth="1"/>
    <col min="166" max="166" width="10.7109375" style="222" hidden="1" customWidth="1"/>
    <col min="167" max="168" width="10.57421875" style="222" hidden="1" customWidth="1"/>
    <col min="169" max="169" width="10.7109375" style="222" hidden="1" customWidth="1"/>
    <col min="170" max="171" width="10.28125" style="222" hidden="1" customWidth="1"/>
    <col min="172" max="172" width="10.7109375" style="222" hidden="1" customWidth="1"/>
    <col min="173" max="173" width="9.28125" style="222" hidden="1" customWidth="1"/>
    <col min="174" max="175" width="10.421875" style="374" hidden="1" customWidth="1"/>
    <col min="176" max="176" width="9.00390625" style="374" hidden="1" customWidth="1"/>
    <col min="177" max="177" width="11.7109375" style="222" hidden="1" customWidth="1"/>
    <col min="178" max="178" width="12.28125" style="222" hidden="1" customWidth="1"/>
    <col min="179" max="179" width="9.28125" style="222" hidden="1" customWidth="1"/>
    <col min="180" max="180" width="11.140625" style="222" hidden="1" customWidth="1"/>
    <col min="181" max="181" width="10.421875" style="222" hidden="1" customWidth="1"/>
    <col min="182" max="182" width="11.140625" style="222" hidden="1" customWidth="1"/>
    <col min="183" max="183" width="11.7109375" style="222" hidden="1" customWidth="1"/>
    <col min="184" max="184" width="12.28125" style="222" hidden="1" customWidth="1"/>
    <col min="185" max="186" width="9.28125" style="222" hidden="1" customWidth="1"/>
    <col min="187" max="187" width="10.421875" style="222" hidden="1" customWidth="1"/>
    <col min="188" max="188" width="9.00390625" style="222" hidden="1" customWidth="1"/>
    <col min="189" max="189" width="11.7109375" style="222" hidden="1" customWidth="1"/>
    <col min="190" max="190" width="12.28125" style="222" hidden="1" customWidth="1"/>
    <col min="191" max="191" width="9.28125" style="222" hidden="1" customWidth="1"/>
    <col min="192" max="193" width="0" style="222" hidden="1" customWidth="1"/>
    <col min="194" max="194" width="9.28125" style="222" hidden="1" customWidth="1"/>
    <col min="195" max="196" width="0" style="222" hidden="1" customWidth="1"/>
    <col min="197" max="197" width="9.28125" style="222" hidden="1" customWidth="1"/>
    <col min="198" max="16384" width="10.7109375" style="222" customWidth="1"/>
  </cols>
  <sheetData>
    <row r="5" spans="1:156" ht="13.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R5" s="222"/>
      <c r="BS5" s="222"/>
      <c r="BT5" s="222"/>
      <c r="BU5" s="222"/>
      <c r="BV5" s="222"/>
      <c r="BW5" s="222"/>
      <c r="BX5" s="222"/>
      <c r="BY5" s="222"/>
      <c r="BZ5" s="223"/>
      <c r="CA5" s="223"/>
      <c r="CB5" s="223"/>
      <c r="CC5" s="223"/>
      <c r="CD5" s="223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V5" s="222"/>
      <c r="EW5" s="222"/>
      <c r="EX5" s="222"/>
      <c r="EY5" s="222"/>
      <c r="EZ5" s="222"/>
    </row>
    <row r="6" spans="1:197" s="384" customFormat="1" ht="63.75">
      <c r="A6" s="379" t="s">
        <v>1322</v>
      </c>
      <c r="B6" s="380" t="s">
        <v>1323</v>
      </c>
      <c r="C6" s="381" t="s">
        <v>751</v>
      </c>
      <c r="D6" s="379" t="s">
        <v>749</v>
      </c>
      <c r="E6" s="380" t="s">
        <v>750</v>
      </c>
      <c r="F6" s="381" t="s">
        <v>751</v>
      </c>
      <c r="G6" s="380" t="s">
        <v>1324</v>
      </c>
      <c r="H6" s="380" t="s">
        <v>1325</v>
      </c>
      <c r="I6" s="381" t="s">
        <v>751</v>
      </c>
      <c r="J6" s="380" t="s">
        <v>752</v>
      </c>
      <c r="K6" s="380" t="s">
        <v>753</v>
      </c>
      <c r="L6" s="381" t="s">
        <v>751</v>
      </c>
      <c r="M6" s="380" t="s">
        <v>1326</v>
      </c>
      <c r="N6" s="380" t="s">
        <v>1328</v>
      </c>
      <c r="O6" s="381" t="s">
        <v>751</v>
      </c>
      <c r="P6" s="380" t="s">
        <v>1327</v>
      </c>
      <c r="Q6" s="380" t="s">
        <v>1352</v>
      </c>
      <c r="R6" s="380" t="s">
        <v>754</v>
      </c>
      <c r="S6" s="380" t="s">
        <v>785</v>
      </c>
      <c r="T6" s="380" t="s">
        <v>1329</v>
      </c>
      <c r="U6" s="381" t="s">
        <v>754</v>
      </c>
      <c r="V6" s="380" t="s">
        <v>788</v>
      </c>
      <c r="W6" s="380" t="s">
        <v>1330</v>
      </c>
      <c r="X6" s="381" t="s">
        <v>754</v>
      </c>
      <c r="Y6" s="380" t="s">
        <v>1331</v>
      </c>
      <c r="Z6" s="380" t="s">
        <v>1332</v>
      </c>
      <c r="AA6" s="380" t="s">
        <v>754</v>
      </c>
      <c r="AB6" s="380" t="s">
        <v>755</v>
      </c>
      <c r="AC6" s="380" t="s">
        <v>756</v>
      </c>
      <c r="AD6" s="381" t="s">
        <v>754</v>
      </c>
      <c r="AE6" s="380" t="s">
        <v>757</v>
      </c>
      <c r="AF6" s="380" t="s">
        <v>758</v>
      </c>
      <c r="AG6" s="381" t="s">
        <v>754</v>
      </c>
      <c r="AH6" s="380" t="s">
        <v>759</v>
      </c>
      <c r="AI6" s="380" t="s">
        <v>760</v>
      </c>
      <c r="AJ6" s="380" t="s">
        <v>761</v>
      </c>
      <c r="AK6" s="380" t="s">
        <v>762</v>
      </c>
      <c r="AL6" s="380" t="s">
        <v>763</v>
      </c>
      <c r="AM6" s="381" t="s">
        <v>754</v>
      </c>
      <c r="AN6" s="380" t="s">
        <v>764</v>
      </c>
      <c r="AO6" s="380" t="s">
        <v>765</v>
      </c>
      <c r="AP6" s="380" t="s">
        <v>766</v>
      </c>
      <c r="AQ6" s="380" t="s">
        <v>767</v>
      </c>
      <c r="AR6" s="380" t="s">
        <v>768</v>
      </c>
      <c r="AS6" s="381" t="s">
        <v>754</v>
      </c>
      <c r="AT6" s="380" t="s">
        <v>769</v>
      </c>
      <c r="AU6" s="380" t="s">
        <v>770</v>
      </c>
      <c r="AV6" s="381" t="s">
        <v>754</v>
      </c>
      <c r="AW6" s="380" t="s">
        <v>771</v>
      </c>
      <c r="AX6" s="380" t="s">
        <v>772</v>
      </c>
      <c r="AY6" s="381" t="s">
        <v>754</v>
      </c>
      <c r="AZ6" s="380" t="s">
        <v>773</v>
      </c>
      <c r="BA6" s="380" t="s">
        <v>774</v>
      </c>
      <c r="BB6" s="381" t="s">
        <v>754</v>
      </c>
      <c r="BC6" s="380" t="s">
        <v>775</v>
      </c>
      <c r="BD6" s="380" t="s">
        <v>776</v>
      </c>
      <c r="BE6" s="381" t="s">
        <v>754</v>
      </c>
      <c r="BF6" s="380" t="s">
        <v>777</v>
      </c>
      <c r="BG6" s="380" t="s">
        <v>778</v>
      </c>
      <c r="BH6" s="381" t="s">
        <v>754</v>
      </c>
      <c r="BI6" s="380" t="s">
        <v>779</v>
      </c>
      <c r="BJ6" s="380" t="s">
        <v>780</v>
      </c>
      <c r="BK6" s="381" t="s">
        <v>754</v>
      </c>
      <c r="BL6" s="380" t="s">
        <v>781</v>
      </c>
      <c r="BM6" s="380" t="s">
        <v>782</v>
      </c>
      <c r="BN6" s="381" t="s">
        <v>754</v>
      </c>
      <c r="BO6" s="380" t="s">
        <v>783</v>
      </c>
      <c r="BP6" s="380" t="s">
        <v>784</v>
      </c>
      <c r="BQ6" s="381" t="s">
        <v>754</v>
      </c>
      <c r="BR6" s="380" t="s">
        <v>785</v>
      </c>
      <c r="BS6" s="380" t="s">
        <v>786</v>
      </c>
      <c r="BT6" s="380" t="s">
        <v>787</v>
      </c>
      <c r="BU6" s="381" t="s">
        <v>754</v>
      </c>
      <c r="BV6" s="380" t="s">
        <v>788</v>
      </c>
      <c r="BW6" s="380" t="s">
        <v>789</v>
      </c>
      <c r="BX6" s="380" t="s">
        <v>790</v>
      </c>
      <c r="BY6" s="381" t="s">
        <v>754</v>
      </c>
      <c r="BZ6" s="380" t="s">
        <v>791</v>
      </c>
      <c r="CA6" s="380" t="s">
        <v>792</v>
      </c>
      <c r="CB6" s="380" t="s">
        <v>793</v>
      </c>
      <c r="CC6" s="380" t="s">
        <v>794</v>
      </c>
      <c r="CD6" s="380" t="s">
        <v>795</v>
      </c>
      <c r="CE6" s="381" t="s">
        <v>754</v>
      </c>
      <c r="CF6" s="380" t="s">
        <v>796</v>
      </c>
      <c r="CG6" s="380" t="s">
        <v>797</v>
      </c>
      <c r="CH6" s="380" t="s">
        <v>798</v>
      </c>
      <c r="CI6" s="380" t="s">
        <v>799</v>
      </c>
      <c r="CJ6" s="380" t="s">
        <v>800</v>
      </c>
      <c r="CK6" s="381" t="s">
        <v>754</v>
      </c>
      <c r="CL6" s="380" t="s">
        <v>755</v>
      </c>
      <c r="CM6" s="380" t="s">
        <v>1337</v>
      </c>
      <c r="CN6" s="380" t="s">
        <v>1338</v>
      </c>
      <c r="CO6" s="380" t="s">
        <v>1339</v>
      </c>
      <c r="CP6" s="380" t="s">
        <v>1340</v>
      </c>
      <c r="CQ6" s="380" t="s">
        <v>801</v>
      </c>
      <c r="CR6" s="380" t="s">
        <v>802</v>
      </c>
      <c r="CS6" s="380" t="s">
        <v>1341</v>
      </c>
      <c r="CT6" s="380" t="s">
        <v>803</v>
      </c>
      <c r="CU6" s="381" t="s">
        <v>754</v>
      </c>
      <c r="CV6" s="380" t="s">
        <v>757</v>
      </c>
      <c r="CW6" s="380" t="s">
        <v>1342</v>
      </c>
      <c r="CX6" s="380" t="s">
        <v>1343</v>
      </c>
      <c r="CY6" s="380" t="s">
        <v>1344</v>
      </c>
      <c r="CZ6" s="380" t="s">
        <v>1345</v>
      </c>
      <c r="DA6" s="380" t="s">
        <v>804</v>
      </c>
      <c r="DB6" s="380" t="s">
        <v>805</v>
      </c>
      <c r="DC6" s="380" t="s">
        <v>1346</v>
      </c>
      <c r="DD6" s="380" t="s">
        <v>806</v>
      </c>
      <c r="DE6" s="381" t="s">
        <v>754</v>
      </c>
      <c r="DF6" s="380" t="s">
        <v>807</v>
      </c>
      <c r="DG6" s="380" t="s">
        <v>808</v>
      </c>
      <c r="DH6" s="380" t="s">
        <v>809</v>
      </c>
      <c r="DI6" s="380" t="s">
        <v>810</v>
      </c>
      <c r="DJ6" s="380" t="s">
        <v>811</v>
      </c>
      <c r="DK6" s="380" t="s">
        <v>812</v>
      </c>
      <c r="DL6" s="381" t="s">
        <v>754</v>
      </c>
      <c r="DM6" s="380" t="s">
        <v>813</v>
      </c>
      <c r="DN6" s="380" t="s">
        <v>1228</v>
      </c>
      <c r="DO6" s="380" t="s">
        <v>814</v>
      </c>
      <c r="DP6" s="380" t="s">
        <v>815</v>
      </c>
      <c r="DQ6" s="380" t="s">
        <v>816</v>
      </c>
      <c r="DR6" s="380" t="s">
        <v>817</v>
      </c>
      <c r="DS6" s="381" t="s">
        <v>754</v>
      </c>
      <c r="DT6" s="380" t="s">
        <v>818</v>
      </c>
      <c r="DU6" s="380" t="s">
        <v>819</v>
      </c>
      <c r="DV6" s="381" t="s">
        <v>754</v>
      </c>
      <c r="DW6" s="380" t="s">
        <v>820</v>
      </c>
      <c r="DX6" s="380" t="s">
        <v>821</v>
      </c>
      <c r="DY6" s="381" t="s">
        <v>754</v>
      </c>
      <c r="DZ6" s="380" t="s">
        <v>822</v>
      </c>
      <c r="EA6" s="380" t="s">
        <v>823</v>
      </c>
      <c r="EB6" s="381" t="s">
        <v>754</v>
      </c>
      <c r="EC6" s="380" t="s">
        <v>824</v>
      </c>
      <c r="ED6" s="380" t="s">
        <v>825</v>
      </c>
      <c r="EE6" s="381" t="s">
        <v>754</v>
      </c>
      <c r="EF6" s="380" t="s">
        <v>826</v>
      </c>
      <c r="EG6" s="380" t="s">
        <v>827</v>
      </c>
      <c r="EH6" s="380" t="s">
        <v>828</v>
      </c>
      <c r="EI6" s="380" t="s">
        <v>829</v>
      </c>
      <c r="EJ6" s="381" t="s">
        <v>754</v>
      </c>
      <c r="EK6" s="380" t="s">
        <v>830</v>
      </c>
      <c r="EL6" s="380" t="s">
        <v>831</v>
      </c>
      <c r="EM6" s="380" t="s">
        <v>832</v>
      </c>
      <c r="EN6" s="380" t="s">
        <v>833</v>
      </c>
      <c r="EO6" s="381" t="s">
        <v>754</v>
      </c>
      <c r="EP6" s="380" t="s">
        <v>834</v>
      </c>
      <c r="EQ6" s="380" t="s">
        <v>835</v>
      </c>
      <c r="ER6" s="381" t="s">
        <v>754</v>
      </c>
      <c r="ES6" s="380" t="s">
        <v>836</v>
      </c>
      <c r="ET6" s="380" t="s">
        <v>837</v>
      </c>
      <c r="EU6" s="381" t="s">
        <v>754</v>
      </c>
      <c r="EV6" s="380" t="s">
        <v>838</v>
      </c>
      <c r="EW6" s="380" t="s">
        <v>839</v>
      </c>
      <c r="EX6" s="380" t="s">
        <v>840</v>
      </c>
      <c r="EY6" s="380" t="s">
        <v>841</v>
      </c>
      <c r="EZ6" s="381" t="s">
        <v>754</v>
      </c>
      <c r="FA6" s="380" t="s">
        <v>842</v>
      </c>
      <c r="FB6" s="380" t="s">
        <v>843</v>
      </c>
      <c r="FC6" s="380" t="s">
        <v>844</v>
      </c>
      <c r="FD6" s="380" t="s">
        <v>845</v>
      </c>
      <c r="FE6" s="381" t="s">
        <v>754</v>
      </c>
      <c r="FF6" s="380" t="s">
        <v>846</v>
      </c>
      <c r="FG6" s="380" t="s">
        <v>847</v>
      </c>
      <c r="FH6" s="381" t="s">
        <v>754</v>
      </c>
      <c r="FI6" s="380" t="s">
        <v>848</v>
      </c>
      <c r="FJ6" s="380" t="s">
        <v>849</v>
      </c>
      <c r="FK6" s="381" t="s">
        <v>754</v>
      </c>
      <c r="FL6" s="380" t="s">
        <v>850</v>
      </c>
      <c r="FM6" s="380" t="s">
        <v>851</v>
      </c>
      <c r="FN6" s="381" t="s">
        <v>754</v>
      </c>
      <c r="FO6" s="380" t="s">
        <v>852</v>
      </c>
      <c r="FP6" s="380" t="s">
        <v>853</v>
      </c>
      <c r="FQ6" s="381" t="s">
        <v>754</v>
      </c>
      <c r="FR6" s="380" t="s">
        <v>1349</v>
      </c>
      <c r="FS6" s="380" t="s">
        <v>1347</v>
      </c>
      <c r="FT6" s="381" t="s">
        <v>754</v>
      </c>
      <c r="FU6" s="380" t="s">
        <v>854</v>
      </c>
      <c r="FV6" s="380" t="s">
        <v>1348</v>
      </c>
      <c r="FW6" s="381" t="s">
        <v>754</v>
      </c>
      <c r="FX6" s="380" t="s">
        <v>855</v>
      </c>
      <c r="FY6" s="380" t="s">
        <v>856</v>
      </c>
      <c r="FZ6" s="381" t="s">
        <v>754</v>
      </c>
      <c r="GA6" s="380" t="s">
        <v>857</v>
      </c>
      <c r="GB6" s="380" t="s">
        <v>858</v>
      </c>
      <c r="GC6" s="381" t="s">
        <v>754</v>
      </c>
      <c r="GD6" s="380" t="s">
        <v>859</v>
      </c>
      <c r="GE6" s="380" t="s">
        <v>860</v>
      </c>
      <c r="GF6" s="381" t="s">
        <v>754</v>
      </c>
      <c r="GG6" s="380" t="s">
        <v>861</v>
      </c>
      <c r="GH6" s="380" t="s">
        <v>862</v>
      </c>
      <c r="GI6" s="381" t="s">
        <v>754</v>
      </c>
      <c r="GJ6" s="382" t="s">
        <v>962</v>
      </c>
      <c r="GK6" s="382" t="s">
        <v>963</v>
      </c>
      <c r="GL6" s="381" t="s">
        <v>754</v>
      </c>
      <c r="GM6" s="382" t="s">
        <v>964</v>
      </c>
      <c r="GN6" s="382" t="s">
        <v>965</v>
      </c>
      <c r="GO6" s="383" t="s">
        <v>754</v>
      </c>
    </row>
    <row r="7" spans="1:197" ht="24.75" customHeight="1">
      <c r="A7" s="226">
        <v>1</v>
      </c>
      <c r="B7" s="227">
        <f>1+A7</f>
        <v>2</v>
      </c>
      <c r="C7" s="227">
        <f aca="true" t="shared" si="0" ref="C7:BN7">1+B7</f>
        <v>3</v>
      </c>
      <c r="D7" s="227">
        <f t="shared" si="0"/>
        <v>4</v>
      </c>
      <c r="E7" s="227">
        <f t="shared" si="0"/>
        <v>5</v>
      </c>
      <c r="F7" s="227">
        <f t="shared" si="0"/>
        <v>6</v>
      </c>
      <c r="G7" s="227">
        <f t="shared" si="0"/>
        <v>7</v>
      </c>
      <c r="H7" s="227">
        <f t="shared" si="0"/>
        <v>8</v>
      </c>
      <c r="I7" s="227">
        <f t="shared" si="0"/>
        <v>9</v>
      </c>
      <c r="J7" s="227">
        <f t="shared" si="0"/>
        <v>10</v>
      </c>
      <c r="K7" s="227">
        <f t="shared" si="0"/>
        <v>11</v>
      </c>
      <c r="L7" s="227">
        <f t="shared" si="0"/>
        <v>12</v>
      </c>
      <c r="M7" s="227">
        <f t="shared" si="0"/>
        <v>13</v>
      </c>
      <c r="N7" s="227">
        <f t="shared" si="0"/>
        <v>14</v>
      </c>
      <c r="O7" s="227">
        <f t="shared" si="0"/>
        <v>15</v>
      </c>
      <c r="P7" s="227">
        <f t="shared" si="0"/>
        <v>16</v>
      </c>
      <c r="Q7" s="227">
        <f t="shared" si="0"/>
        <v>17</v>
      </c>
      <c r="R7" s="227">
        <f t="shared" si="0"/>
        <v>18</v>
      </c>
      <c r="S7" s="227">
        <f t="shared" si="0"/>
        <v>19</v>
      </c>
      <c r="T7" s="227">
        <f t="shared" si="0"/>
        <v>20</v>
      </c>
      <c r="U7" s="227">
        <f t="shared" si="0"/>
        <v>21</v>
      </c>
      <c r="V7" s="227">
        <f t="shared" si="0"/>
        <v>22</v>
      </c>
      <c r="W7" s="227">
        <f t="shared" si="0"/>
        <v>23</v>
      </c>
      <c r="X7" s="227">
        <f t="shared" si="0"/>
        <v>24</v>
      </c>
      <c r="Y7" s="227">
        <f t="shared" si="0"/>
        <v>25</v>
      </c>
      <c r="Z7" s="227">
        <f t="shared" si="0"/>
        <v>26</v>
      </c>
      <c r="AA7" s="227">
        <f t="shared" si="0"/>
        <v>27</v>
      </c>
      <c r="AB7" s="227">
        <f t="shared" si="0"/>
        <v>28</v>
      </c>
      <c r="AC7" s="227">
        <f t="shared" si="0"/>
        <v>29</v>
      </c>
      <c r="AD7" s="227">
        <f t="shared" si="0"/>
        <v>30</v>
      </c>
      <c r="AE7" s="227">
        <f t="shared" si="0"/>
        <v>31</v>
      </c>
      <c r="AF7" s="227">
        <f t="shared" si="0"/>
        <v>32</v>
      </c>
      <c r="AG7" s="227">
        <f t="shared" si="0"/>
        <v>33</v>
      </c>
      <c r="AH7" s="227">
        <f t="shared" si="0"/>
        <v>34</v>
      </c>
      <c r="AI7" s="227">
        <f t="shared" si="0"/>
        <v>35</v>
      </c>
      <c r="AJ7" s="227">
        <f t="shared" si="0"/>
        <v>36</v>
      </c>
      <c r="AK7" s="227">
        <f t="shared" si="0"/>
        <v>37</v>
      </c>
      <c r="AL7" s="227">
        <f t="shared" si="0"/>
        <v>38</v>
      </c>
      <c r="AM7" s="227">
        <f t="shared" si="0"/>
        <v>39</v>
      </c>
      <c r="AN7" s="227">
        <f t="shared" si="0"/>
        <v>40</v>
      </c>
      <c r="AO7" s="227">
        <f t="shared" si="0"/>
        <v>41</v>
      </c>
      <c r="AP7" s="227">
        <f t="shared" si="0"/>
        <v>42</v>
      </c>
      <c r="AQ7" s="227">
        <f t="shared" si="0"/>
        <v>43</v>
      </c>
      <c r="AR7" s="227">
        <f t="shared" si="0"/>
        <v>44</v>
      </c>
      <c r="AS7" s="227">
        <f t="shared" si="0"/>
        <v>45</v>
      </c>
      <c r="AT7" s="227">
        <f t="shared" si="0"/>
        <v>46</v>
      </c>
      <c r="AU7" s="227">
        <f t="shared" si="0"/>
        <v>47</v>
      </c>
      <c r="AV7" s="227">
        <f t="shared" si="0"/>
        <v>48</v>
      </c>
      <c r="AW7" s="227">
        <f t="shared" si="0"/>
        <v>49</v>
      </c>
      <c r="AX7" s="227">
        <f t="shared" si="0"/>
        <v>50</v>
      </c>
      <c r="AY7" s="227">
        <f t="shared" si="0"/>
        <v>51</v>
      </c>
      <c r="AZ7" s="227">
        <f t="shared" si="0"/>
        <v>52</v>
      </c>
      <c r="BA7" s="227">
        <f t="shared" si="0"/>
        <v>53</v>
      </c>
      <c r="BB7" s="227">
        <f t="shared" si="0"/>
        <v>54</v>
      </c>
      <c r="BC7" s="227">
        <f t="shared" si="0"/>
        <v>55</v>
      </c>
      <c r="BD7" s="227">
        <f t="shared" si="0"/>
        <v>56</v>
      </c>
      <c r="BE7" s="227">
        <f t="shared" si="0"/>
        <v>57</v>
      </c>
      <c r="BF7" s="227">
        <f t="shared" si="0"/>
        <v>58</v>
      </c>
      <c r="BG7" s="227">
        <f t="shared" si="0"/>
        <v>59</v>
      </c>
      <c r="BH7" s="227">
        <f t="shared" si="0"/>
        <v>60</v>
      </c>
      <c r="BI7" s="227">
        <f t="shared" si="0"/>
        <v>61</v>
      </c>
      <c r="BJ7" s="227">
        <f t="shared" si="0"/>
        <v>62</v>
      </c>
      <c r="BK7" s="227">
        <f t="shared" si="0"/>
        <v>63</v>
      </c>
      <c r="BL7" s="227">
        <f t="shared" si="0"/>
        <v>64</v>
      </c>
      <c r="BM7" s="227">
        <f t="shared" si="0"/>
        <v>65</v>
      </c>
      <c r="BN7" s="227">
        <f t="shared" si="0"/>
        <v>66</v>
      </c>
      <c r="BO7" s="227">
        <f aca="true" t="shared" si="1" ref="BO7:DS7">1+BN7</f>
        <v>67</v>
      </c>
      <c r="BP7" s="227">
        <f t="shared" si="1"/>
        <v>68</v>
      </c>
      <c r="BQ7" s="227">
        <f t="shared" si="1"/>
        <v>69</v>
      </c>
      <c r="BR7" s="227">
        <f t="shared" si="1"/>
        <v>70</v>
      </c>
      <c r="BS7" s="227">
        <f t="shared" si="1"/>
        <v>71</v>
      </c>
      <c r="BT7" s="227">
        <f t="shared" si="1"/>
        <v>72</v>
      </c>
      <c r="BU7" s="227">
        <f t="shared" si="1"/>
        <v>73</v>
      </c>
      <c r="BV7" s="227">
        <f t="shared" si="1"/>
        <v>74</v>
      </c>
      <c r="BW7" s="227">
        <f t="shared" si="1"/>
        <v>75</v>
      </c>
      <c r="BX7" s="227">
        <f t="shared" si="1"/>
        <v>76</v>
      </c>
      <c r="BY7" s="227">
        <f t="shared" si="1"/>
        <v>77</v>
      </c>
      <c r="BZ7" s="227">
        <f t="shared" si="1"/>
        <v>78</v>
      </c>
      <c r="CA7" s="227">
        <f t="shared" si="1"/>
        <v>79</v>
      </c>
      <c r="CB7" s="227">
        <f t="shared" si="1"/>
        <v>80</v>
      </c>
      <c r="CC7" s="227">
        <f t="shared" si="1"/>
        <v>81</v>
      </c>
      <c r="CD7" s="227">
        <f t="shared" si="1"/>
        <v>82</v>
      </c>
      <c r="CE7" s="227">
        <f t="shared" si="1"/>
        <v>83</v>
      </c>
      <c r="CF7" s="227">
        <f t="shared" si="1"/>
        <v>84</v>
      </c>
      <c r="CG7" s="227">
        <f t="shared" si="1"/>
        <v>85</v>
      </c>
      <c r="CH7" s="227">
        <f t="shared" si="1"/>
        <v>86</v>
      </c>
      <c r="CI7" s="227">
        <f t="shared" si="1"/>
        <v>87</v>
      </c>
      <c r="CJ7" s="227">
        <f t="shared" si="1"/>
        <v>88</v>
      </c>
      <c r="CK7" s="227">
        <f t="shared" si="1"/>
        <v>89</v>
      </c>
      <c r="CL7" s="227">
        <f t="shared" si="1"/>
        <v>90</v>
      </c>
      <c r="CM7" s="227">
        <f t="shared" si="1"/>
        <v>91</v>
      </c>
      <c r="CN7" s="227">
        <f t="shared" si="1"/>
        <v>92</v>
      </c>
      <c r="CO7" s="227">
        <f t="shared" si="1"/>
        <v>93</v>
      </c>
      <c r="CP7" s="227">
        <f t="shared" si="1"/>
        <v>94</v>
      </c>
      <c r="CQ7" s="227">
        <f t="shared" si="1"/>
        <v>95</v>
      </c>
      <c r="CR7" s="227">
        <f t="shared" si="1"/>
        <v>96</v>
      </c>
      <c r="CS7" s="227">
        <f t="shared" si="1"/>
        <v>97</v>
      </c>
      <c r="CT7" s="227">
        <f t="shared" si="1"/>
        <v>98</v>
      </c>
      <c r="CU7" s="227">
        <f t="shared" si="1"/>
        <v>99</v>
      </c>
      <c r="CV7" s="227">
        <f t="shared" si="1"/>
        <v>100</v>
      </c>
      <c r="CW7" s="227">
        <f t="shared" si="1"/>
        <v>101</v>
      </c>
      <c r="CX7" s="227">
        <f t="shared" si="1"/>
        <v>102</v>
      </c>
      <c r="CY7" s="227">
        <f t="shared" si="1"/>
        <v>103</v>
      </c>
      <c r="CZ7" s="227">
        <f t="shared" si="1"/>
        <v>104</v>
      </c>
      <c r="DA7" s="227">
        <f t="shared" si="1"/>
        <v>105</v>
      </c>
      <c r="DB7" s="227">
        <f t="shared" si="1"/>
        <v>106</v>
      </c>
      <c r="DC7" s="227">
        <f t="shared" si="1"/>
        <v>107</v>
      </c>
      <c r="DD7" s="227">
        <f t="shared" si="1"/>
        <v>108</v>
      </c>
      <c r="DE7" s="227">
        <f t="shared" si="1"/>
        <v>109</v>
      </c>
      <c r="DF7" s="227">
        <f t="shared" si="1"/>
        <v>110</v>
      </c>
      <c r="DG7" s="227">
        <f t="shared" si="1"/>
        <v>111</v>
      </c>
      <c r="DH7" s="227">
        <f t="shared" si="1"/>
        <v>112</v>
      </c>
      <c r="DI7" s="227">
        <f t="shared" si="1"/>
        <v>113</v>
      </c>
      <c r="DJ7" s="227">
        <f t="shared" si="1"/>
        <v>114</v>
      </c>
      <c r="DK7" s="227">
        <f t="shared" si="1"/>
        <v>115</v>
      </c>
      <c r="DL7" s="227">
        <f t="shared" si="1"/>
        <v>116</v>
      </c>
      <c r="DM7" s="227">
        <f t="shared" si="1"/>
        <v>117</v>
      </c>
      <c r="DN7" s="227">
        <f t="shared" si="1"/>
        <v>118</v>
      </c>
      <c r="DO7" s="227">
        <f t="shared" si="1"/>
        <v>119</v>
      </c>
      <c r="DP7" s="227">
        <f t="shared" si="1"/>
        <v>120</v>
      </c>
      <c r="DQ7" s="227">
        <f t="shared" si="1"/>
        <v>121</v>
      </c>
      <c r="DR7" s="227">
        <f t="shared" si="1"/>
        <v>122</v>
      </c>
      <c r="DS7" s="227">
        <f t="shared" si="1"/>
        <v>123</v>
      </c>
      <c r="DT7" s="227">
        <f>1+DE7</f>
        <v>110</v>
      </c>
      <c r="DU7" s="227">
        <f aca="true" t="shared" si="2" ref="DU7:EJ7">1+DT7</f>
        <v>111</v>
      </c>
      <c r="DV7" s="225">
        <f t="shared" si="2"/>
        <v>112</v>
      </c>
      <c r="DW7" s="227">
        <f t="shared" si="2"/>
        <v>113</v>
      </c>
      <c r="DX7" s="227">
        <f t="shared" si="2"/>
        <v>114</v>
      </c>
      <c r="DY7" s="225">
        <f t="shared" si="2"/>
        <v>115</v>
      </c>
      <c r="DZ7" s="227">
        <f t="shared" si="2"/>
        <v>116</v>
      </c>
      <c r="EA7" s="227">
        <f t="shared" si="2"/>
        <v>117</v>
      </c>
      <c r="EB7" s="225">
        <f t="shared" si="2"/>
        <v>118</v>
      </c>
      <c r="EC7" s="227">
        <f t="shared" si="2"/>
        <v>119</v>
      </c>
      <c r="ED7" s="227">
        <f t="shared" si="2"/>
        <v>120</v>
      </c>
      <c r="EE7" s="225">
        <f t="shared" si="2"/>
        <v>121</v>
      </c>
      <c r="EF7" s="227">
        <f t="shared" si="2"/>
        <v>122</v>
      </c>
      <c r="EG7" s="227">
        <f t="shared" si="2"/>
        <v>123</v>
      </c>
      <c r="EH7" s="227">
        <f t="shared" si="2"/>
        <v>124</v>
      </c>
      <c r="EI7" s="227">
        <f t="shared" si="2"/>
        <v>125</v>
      </c>
      <c r="EJ7" s="225">
        <f t="shared" si="2"/>
        <v>126</v>
      </c>
      <c r="EK7" s="227">
        <f aca="true" t="shared" si="3" ref="EK7:GI7">1+EJ7</f>
        <v>127</v>
      </c>
      <c r="EL7" s="227">
        <f t="shared" si="3"/>
        <v>128</v>
      </c>
      <c r="EM7" s="227">
        <f t="shared" si="3"/>
        <v>129</v>
      </c>
      <c r="EN7" s="227">
        <f t="shared" si="3"/>
        <v>130</v>
      </c>
      <c r="EO7" s="225">
        <f t="shared" si="3"/>
        <v>131</v>
      </c>
      <c r="EP7" s="227">
        <f t="shared" si="3"/>
        <v>132</v>
      </c>
      <c r="EQ7" s="227">
        <f t="shared" si="3"/>
        <v>133</v>
      </c>
      <c r="ER7" s="225">
        <f t="shared" si="3"/>
        <v>134</v>
      </c>
      <c r="ES7" s="227">
        <f t="shared" si="3"/>
        <v>135</v>
      </c>
      <c r="ET7" s="227">
        <f t="shared" si="3"/>
        <v>136</v>
      </c>
      <c r="EU7" s="225">
        <f t="shared" si="3"/>
        <v>137</v>
      </c>
      <c r="EV7" s="227">
        <f t="shared" si="3"/>
        <v>138</v>
      </c>
      <c r="EW7" s="227">
        <f t="shared" si="3"/>
        <v>139</v>
      </c>
      <c r="EX7" s="227">
        <f t="shared" si="3"/>
        <v>140</v>
      </c>
      <c r="EY7" s="227">
        <f t="shared" si="3"/>
        <v>141</v>
      </c>
      <c r="EZ7" s="225">
        <f t="shared" si="3"/>
        <v>142</v>
      </c>
      <c r="FA7" s="227">
        <f t="shared" si="3"/>
        <v>143</v>
      </c>
      <c r="FB7" s="227">
        <f t="shared" si="3"/>
        <v>144</v>
      </c>
      <c r="FC7" s="227">
        <f t="shared" si="3"/>
        <v>145</v>
      </c>
      <c r="FD7" s="227">
        <f t="shared" si="3"/>
        <v>146</v>
      </c>
      <c r="FE7" s="225">
        <f t="shared" si="3"/>
        <v>147</v>
      </c>
      <c r="FF7" s="227">
        <f t="shared" si="3"/>
        <v>148</v>
      </c>
      <c r="FG7" s="227">
        <f t="shared" si="3"/>
        <v>149</v>
      </c>
      <c r="FH7" s="225">
        <f t="shared" si="3"/>
        <v>150</v>
      </c>
      <c r="FI7" s="227">
        <f t="shared" si="3"/>
        <v>151</v>
      </c>
      <c r="FJ7" s="227">
        <f t="shared" si="3"/>
        <v>152</v>
      </c>
      <c r="FK7" s="225">
        <f t="shared" si="3"/>
        <v>153</v>
      </c>
      <c r="FL7" s="227">
        <f t="shared" si="3"/>
        <v>154</v>
      </c>
      <c r="FM7" s="227">
        <f t="shared" si="3"/>
        <v>155</v>
      </c>
      <c r="FN7" s="225">
        <f t="shared" si="3"/>
        <v>156</v>
      </c>
      <c r="FO7" s="227">
        <f t="shared" si="3"/>
        <v>157</v>
      </c>
      <c r="FP7" s="227">
        <f t="shared" si="3"/>
        <v>158</v>
      </c>
      <c r="FQ7" s="225">
        <f t="shared" si="3"/>
        <v>159</v>
      </c>
      <c r="FR7" s="227">
        <f t="shared" si="3"/>
        <v>160</v>
      </c>
      <c r="FS7" s="227">
        <f t="shared" si="3"/>
        <v>161</v>
      </c>
      <c r="FT7" s="227">
        <f t="shared" si="3"/>
        <v>162</v>
      </c>
      <c r="FU7" s="227">
        <f t="shared" si="3"/>
        <v>163</v>
      </c>
      <c r="FV7" s="227">
        <f t="shared" si="3"/>
        <v>164</v>
      </c>
      <c r="FW7" s="227">
        <f t="shared" si="3"/>
        <v>165</v>
      </c>
      <c r="FX7" s="227">
        <f t="shared" si="3"/>
        <v>166</v>
      </c>
      <c r="FY7" s="227">
        <f t="shared" si="3"/>
        <v>167</v>
      </c>
      <c r="FZ7" s="227">
        <f t="shared" si="3"/>
        <v>168</v>
      </c>
      <c r="GA7" s="227">
        <f t="shared" si="3"/>
        <v>169</v>
      </c>
      <c r="GB7" s="227">
        <f t="shared" si="3"/>
        <v>170</v>
      </c>
      <c r="GC7" s="227">
        <f t="shared" si="3"/>
        <v>171</v>
      </c>
      <c r="GD7" s="227">
        <f t="shared" si="3"/>
        <v>172</v>
      </c>
      <c r="GE7" s="227">
        <f t="shared" si="3"/>
        <v>173</v>
      </c>
      <c r="GF7" s="227">
        <f t="shared" si="3"/>
        <v>174</v>
      </c>
      <c r="GG7" s="227">
        <f t="shared" si="3"/>
        <v>175</v>
      </c>
      <c r="GH7" s="227">
        <f t="shared" si="3"/>
        <v>176</v>
      </c>
      <c r="GI7" s="227">
        <f t="shared" si="3"/>
        <v>177</v>
      </c>
      <c r="GJ7" s="225">
        <f>1+FW7</f>
        <v>166</v>
      </c>
      <c r="GK7" s="225">
        <f>1+GJ7</f>
        <v>167</v>
      </c>
      <c r="GL7" s="225">
        <f>1+GK7</f>
        <v>168</v>
      </c>
      <c r="GM7" s="225">
        <f>1+GL7</f>
        <v>169</v>
      </c>
      <c r="GN7" s="225">
        <f>1+GM7</f>
        <v>170</v>
      </c>
      <c r="GO7" s="228">
        <f>1+GN7</f>
        <v>171</v>
      </c>
    </row>
    <row r="8" spans="1:197" ht="13.5" thickBot="1">
      <c r="A8" s="229">
        <f>'01'!D78</f>
        <v>0</v>
      </c>
      <c r="B8" s="230">
        <f>'02'!E44</f>
        <v>0</v>
      </c>
      <c r="C8" s="231">
        <f>A8-B8</f>
        <v>0</v>
      </c>
      <c r="D8" s="229">
        <f>'01'!H78</f>
        <v>0</v>
      </c>
      <c r="E8" s="230">
        <f>'02'!I40</f>
        <v>0</v>
      </c>
      <c r="F8" s="231">
        <f>D8-E8</f>
        <v>0</v>
      </c>
      <c r="G8" s="230">
        <f>'01'!D79</f>
        <v>255646987</v>
      </c>
      <c r="H8" s="230">
        <f>'02'!E45</f>
        <v>255646987</v>
      </c>
      <c r="I8" s="231">
        <f>G8-H8</f>
        <v>0</v>
      </c>
      <c r="J8" s="230">
        <f>'01'!E79</f>
        <v>255171099</v>
      </c>
      <c r="K8" s="230">
        <f>'02'!F41</f>
        <v>255171099</v>
      </c>
      <c r="L8" s="231">
        <f>J8-K8</f>
        <v>0</v>
      </c>
      <c r="M8" s="230">
        <f>'01'!D34+'01'!D37+'01'!D41</f>
        <v>0</v>
      </c>
      <c r="N8" s="230">
        <f>'03'!D23+'04'!C26</f>
        <v>0</v>
      </c>
      <c r="O8" s="231">
        <f>M8-N8</f>
        <v>0</v>
      </c>
      <c r="P8" s="230">
        <f>'01'!E34+'01'!E37+'01'!E41</f>
        <v>0</v>
      </c>
      <c r="Q8" s="230">
        <f>'03'!G27+'04'!C29</f>
        <v>0</v>
      </c>
      <c r="R8" s="231">
        <f>P8-Q8</f>
        <v>0</v>
      </c>
      <c r="S8" s="230">
        <f>'01'!D34</f>
        <v>0</v>
      </c>
      <c r="T8" s="230">
        <f>'03'!D23</f>
        <v>0</v>
      </c>
      <c r="U8" s="231">
        <f>S8-T8</f>
        <v>0</v>
      </c>
      <c r="V8" s="230">
        <f>'01'!E34</f>
        <v>0</v>
      </c>
      <c r="W8" s="230">
        <f>'03'!D27-'03'!F27</f>
        <v>0</v>
      </c>
      <c r="X8" s="231">
        <f>V8-W8</f>
        <v>0</v>
      </c>
      <c r="Y8" s="230">
        <f>'01'!E55</f>
        <v>255241603</v>
      </c>
      <c r="Z8" s="230">
        <f>'03'!F27</f>
        <v>-255241603</v>
      </c>
      <c r="AA8" s="231">
        <f>Y8+Z8</f>
        <v>0</v>
      </c>
      <c r="AB8" s="230">
        <f>'01'!D37</f>
        <v>0</v>
      </c>
      <c r="AC8" s="230">
        <f>'04'!C26</f>
        <v>0</v>
      </c>
      <c r="AD8" s="231">
        <f>AB8-AC8</f>
        <v>0</v>
      </c>
      <c r="AE8" s="230">
        <f>'01'!E37</f>
        <v>0</v>
      </c>
      <c r="AF8" s="230">
        <f>'04'!C29</f>
        <v>0</v>
      </c>
      <c r="AG8" s="231">
        <f>AE8-AF8</f>
        <v>0</v>
      </c>
      <c r="AH8" s="230">
        <f>'01'!D15</f>
        <v>0</v>
      </c>
      <c r="AI8" s="230">
        <f>'ANEXA 40 a '!D227</f>
        <v>0</v>
      </c>
      <c r="AJ8" s="230">
        <f>'ANEXA 40 a '!D234</f>
        <v>0</v>
      </c>
      <c r="AK8" s="230">
        <f>'ANEXA 40 a '!D239</f>
        <v>0</v>
      </c>
      <c r="AL8" s="230">
        <f>'ANEXA 40 a '!D242</f>
        <v>0</v>
      </c>
      <c r="AM8" s="231">
        <f>AH8-(AI8+AJ8+AK8+AL8)</f>
        <v>0</v>
      </c>
      <c r="AN8" s="230">
        <f>'01'!E15</f>
        <v>0</v>
      </c>
      <c r="AO8" s="230">
        <f>'ANEXA 40 a '!E227</f>
        <v>0</v>
      </c>
      <c r="AP8" s="230">
        <f>'ANEXA 40 a '!E234</f>
        <v>0</v>
      </c>
      <c r="AQ8" s="230">
        <f>'ANEXA 40 a '!E239</f>
        <v>0</v>
      </c>
      <c r="AR8" s="230">
        <f>'ANEXA 40 a '!E242</f>
        <v>0</v>
      </c>
      <c r="AS8" s="231">
        <f>AN8-(AO8+AP8+AQ8+AR8)</f>
        <v>0</v>
      </c>
      <c r="AT8" s="230">
        <f>'01'!D17</f>
        <v>0</v>
      </c>
      <c r="AU8" s="230">
        <f>'ANEXA 40 a '!D245</f>
        <v>0</v>
      </c>
      <c r="AV8" s="231">
        <f>AT8-AU8</f>
        <v>0</v>
      </c>
      <c r="AW8" s="230">
        <f>'01'!E17</f>
        <v>0</v>
      </c>
      <c r="AX8" s="230">
        <f>'ANEXA 40 a '!E245</f>
        <v>0</v>
      </c>
      <c r="AY8" s="231">
        <f>AW8-AX8</f>
        <v>0</v>
      </c>
      <c r="AZ8" s="230">
        <f>'01'!D24</f>
        <v>0</v>
      </c>
      <c r="BA8" s="230">
        <f>'ANEXA 40 a '!D253</f>
        <v>0</v>
      </c>
      <c r="BB8" s="231">
        <f>AZ8-BA8</f>
        <v>0</v>
      </c>
      <c r="BC8" s="230">
        <f>'01'!E24</f>
        <v>0</v>
      </c>
      <c r="BD8" s="230">
        <f>'ANEXA 40 a '!E253</f>
        <v>0</v>
      </c>
      <c r="BE8" s="231">
        <f>BC8-BD8</f>
        <v>0</v>
      </c>
      <c r="BF8" s="230">
        <f>'01'!D27</f>
        <v>0</v>
      </c>
      <c r="BG8" s="230">
        <f>'ANEXA 40 a '!D264</f>
        <v>0</v>
      </c>
      <c r="BH8" s="231">
        <f>BF8-BG8</f>
        <v>0</v>
      </c>
      <c r="BI8" s="230">
        <f>'01'!E27</f>
        <v>0</v>
      </c>
      <c r="BJ8" s="230">
        <f>'ANEXA 40 a '!E264</f>
        <v>0</v>
      </c>
      <c r="BK8" s="231">
        <f>BI8-BJ8</f>
        <v>0</v>
      </c>
      <c r="BL8" s="232">
        <f>'01'!D29</f>
        <v>0</v>
      </c>
      <c r="BM8" s="232">
        <f>'ANEXA 40 a '!D281+'ANEXA 40 a '!D282+'ANEXA 40 a '!D283+'ANEXA 40 a '!D289</f>
        <v>0</v>
      </c>
      <c r="BN8" s="233">
        <f>BL8-BM8</f>
        <v>0</v>
      </c>
      <c r="BO8" s="232">
        <f>'01'!E29</f>
        <v>0</v>
      </c>
      <c r="BP8" s="232">
        <f>'ANEXA 40 a '!E281+'ANEXA 40 a '!E282+'ANEXA 40 a '!E283+'ANEXA 40 a '!E289</f>
        <v>0</v>
      </c>
      <c r="BQ8" s="233">
        <f>BO8-BP8</f>
        <v>0</v>
      </c>
      <c r="BR8" s="230">
        <f>'01'!D34</f>
        <v>0</v>
      </c>
      <c r="BS8" s="230">
        <f>'ANEXA 40 a '!D20</f>
        <v>0</v>
      </c>
      <c r="BT8" s="230">
        <f>'ANEXA 40 a '!D23</f>
        <v>0</v>
      </c>
      <c r="BU8" s="231">
        <f>BR8-BS8-BT8</f>
        <v>0</v>
      </c>
      <c r="BV8" s="230">
        <f>'01'!E34</f>
        <v>0</v>
      </c>
      <c r="BW8" s="230">
        <f>'ANEXA 40 a '!E20</f>
        <v>0</v>
      </c>
      <c r="BX8" s="230">
        <f>'ANEXA 40 a '!E23</f>
        <v>0</v>
      </c>
      <c r="BY8" s="231">
        <f>BV8-BW8-BX8</f>
        <v>0</v>
      </c>
      <c r="BZ8" s="230">
        <f>'01'!D35</f>
        <v>0</v>
      </c>
      <c r="CA8" s="230">
        <f>'ANEXA 40 a '!D21</f>
        <v>0</v>
      </c>
      <c r="CB8" s="230">
        <f>'ANEXA 40 a '!D24</f>
        <v>0</v>
      </c>
      <c r="CC8" s="230">
        <f>'ANEXA 40 a '!D29</f>
        <v>0</v>
      </c>
      <c r="CD8" s="230">
        <f>'ANEXA 40 a '!D30</f>
        <v>0</v>
      </c>
      <c r="CE8" s="231">
        <f>BZ8-CA8-CB8-CC8-CD8</f>
        <v>0</v>
      </c>
      <c r="CF8" s="230">
        <f>'01'!D35</f>
        <v>0</v>
      </c>
      <c r="CG8" s="230">
        <f>'ANEXA 40 a '!E21</f>
        <v>0</v>
      </c>
      <c r="CH8" s="230">
        <f>'ANEXA 40 a '!E24</f>
        <v>0</v>
      </c>
      <c r="CI8" s="230">
        <f>'ANEXA 40 a '!E29</f>
        <v>0</v>
      </c>
      <c r="CJ8" s="230">
        <f>'ANEXA 40 a '!E30</f>
        <v>0</v>
      </c>
      <c r="CK8" s="231">
        <f>CF8-CG8-CH8-CI8-CJ8</f>
        <v>0</v>
      </c>
      <c r="CL8" s="230">
        <f>'01'!D37</f>
        <v>0</v>
      </c>
      <c r="CM8" s="230">
        <f>'ANEXA 40 a '!D46</f>
        <v>0</v>
      </c>
      <c r="CN8" s="230">
        <f>'ANEXA 40 a '!D51</f>
        <v>0</v>
      </c>
      <c r="CO8" s="230">
        <f>'ANEXA 40 a '!D63</f>
        <v>0</v>
      </c>
      <c r="CP8" s="230">
        <f>'ANEXA 40 a '!D66</f>
        <v>0</v>
      </c>
      <c r="CQ8" s="230">
        <f>'ANEXA 40 a '!D69</f>
        <v>0</v>
      </c>
      <c r="CR8" s="230">
        <f>'ANEXA 40 a '!D70</f>
        <v>0</v>
      </c>
      <c r="CS8" s="230">
        <f>'ANEXA 40 a '!D82</f>
        <v>0</v>
      </c>
      <c r="CT8" s="230">
        <f>'ANEXA 40 a '!D86</f>
        <v>0</v>
      </c>
      <c r="CU8" s="231">
        <f>CL8-CM8-CN8-CO8-CP8-CQ8-CR8-CS8-CT8</f>
        <v>0</v>
      </c>
      <c r="CV8" s="230">
        <f>'01'!E37</f>
        <v>0</v>
      </c>
      <c r="CW8" s="230">
        <f>'ANEXA 40 a '!E46</f>
        <v>0</v>
      </c>
      <c r="CX8" s="230">
        <f>'ANEXA 40 a '!E51</f>
        <v>0</v>
      </c>
      <c r="CY8" s="230">
        <f>'ANEXA 40 a '!E63</f>
        <v>0</v>
      </c>
      <c r="CZ8" s="230">
        <f>'ANEXA 40 a '!E66</f>
        <v>0</v>
      </c>
      <c r="DA8" s="230">
        <f>'ANEXA 40 a '!E69</f>
        <v>0</v>
      </c>
      <c r="DB8" s="230">
        <f>'ANEXA 40 a '!E70</f>
        <v>0</v>
      </c>
      <c r="DC8" s="230">
        <f>'ANEXA 40 a '!E82</f>
        <v>0</v>
      </c>
      <c r="DD8" s="230">
        <f>'ANEXA 40 a '!E86</f>
        <v>0</v>
      </c>
      <c r="DE8" s="231">
        <f>CV8-CW8-CX8-CY8-CZ8-DA8-DB8-DC8-DD8</f>
        <v>0</v>
      </c>
      <c r="DF8" s="230">
        <f>'01'!D38</f>
        <v>0</v>
      </c>
      <c r="DG8" s="230">
        <f>'ANEXA 40 a '!D47</f>
        <v>0</v>
      </c>
      <c r="DH8" s="230">
        <f>'ANEXA 40 a '!D52</f>
        <v>0</v>
      </c>
      <c r="DI8" s="230">
        <f>'ANEXA 40 a '!D64</f>
        <v>0</v>
      </c>
      <c r="DJ8" s="230">
        <f>'ANEXA 40 a '!D67</f>
        <v>0</v>
      </c>
      <c r="DK8" s="230">
        <f>'ANEXA 40 a '!D83</f>
        <v>0</v>
      </c>
      <c r="DL8" s="231">
        <f>DF8-DG8-DH8-DI8-DJ8-DK8</f>
        <v>0</v>
      </c>
      <c r="DM8" s="230">
        <f>'01'!E38</f>
        <v>0</v>
      </c>
      <c r="DN8" s="230">
        <f>'ANEXA 40 a '!E47</f>
        <v>0</v>
      </c>
      <c r="DO8" s="230">
        <f>'ANEXA 40 a '!E52</f>
        <v>0</v>
      </c>
      <c r="DP8" s="230">
        <f>'ANEXA 40 a '!E64</f>
        <v>0</v>
      </c>
      <c r="DQ8" s="230">
        <f>'ANEXA 40 a '!E67</f>
        <v>0</v>
      </c>
      <c r="DR8" s="230">
        <f>'ANEXA 40 a '!E83</f>
        <v>0</v>
      </c>
      <c r="DS8" s="231">
        <f>DM8-DN8-DO8-DP8-DQ8-DR8</f>
        <v>0</v>
      </c>
      <c r="DT8" s="230">
        <f>'01'!D49</f>
        <v>61367</v>
      </c>
      <c r="DU8" s="230">
        <f>'ANEXA 40 a '!D397</f>
        <v>61367</v>
      </c>
      <c r="DV8" s="231">
        <f>DT8-DU8</f>
        <v>0</v>
      </c>
      <c r="DW8" s="230">
        <f>'01'!E49</f>
        <v>55128</v>
      </c>
      <c r="DX8" s="230">
        <f>'ANEXA 40 a '!E397</f>
        <v>55128</v>
      </c>
      <c r="DY8" s="231">
        <f>DW8-DX8</f>
        <v>0</v>
      </c>
      <c r="DZ8" s="230">
        <f>'01'!D56</f>
        <v>94390</v>
      </c>
      <c r="EA8" s="230">
        <f>'ANEXA 40 a '!D405</f>
        <v>94390</v>
      </c>
      <c r="EB8" s="231">
        <f>DZ8-EA8</f>
        <v>0</v>
      </c>
      <c r="EC8" s="230">
        <f>'01'!E56</f>
        <v>88598</v>
      </c>
      <c r="ED8" s="230">
        <f>'ANEXA 40 a '!E405</f>
        <v>88598</v>
      </c>
      <c r="EE8" s="233">
        <f>EC8-ED8</f>
        <v>0</v>
      </c>
      <c r="EF8" s="230">
        <f>'01'!D61</f>
        <v>0</v>
      </c>
      <c r="EG8" s="230">
        <f>'ANEXA 40 a '!D424</f>
        <v>0</v>
      </c>
      <c r="EH8" s="230">
        <f>'ANEXA 40 a '!D425</f>
        <v>0</v>
      </c>
      <c r="EI8" s="230">
        <f>'ANEXA 40 a '!D426</f>
        <v>0</v>
      </c>
      <c r="EJ8" s="231">
        <f>EF8-EG8-EH8-EI8</f>
        <v>0</v>
      </c>
      <c r="EK8" s="230">
        <f>'01'!E61</f>
        <v>0</v>
      </c>
      <c r="EL8" s="230">
        <f>'ANEXA 40 a '!E424</f>
        <v>0</v>
      </c>
      <c r="EM8" s="230">
        <f>'ANEXA 40 a '!E425</f>
        <v>0</v>
      </c>
      <c r="EN8" s="230">
        <f>'ANEXA 40 a '!E426</f>
        <v>0</v>
      </c>
      <c r="EO8" s="231">
        <f>EK8-EL8-EM8-EN8</f>
        <v>0</v>
      </c>
      <c r="EP8" s="282">
        <f>'01'!D63</f>
        <v>0</v>
      </c>
      <c r="EQ8" s="232">
        <f>'ANEXA 40 a '!D431</f>
        <v>0</v>
      </c>
      <c r="ER8" s="233">
        <f>EP8-EQ8</f>
        <v>0</v>
      </c>
      <c r="ES8" s="282">
        <f>'01'!E63</f>
        <v>0</v>
      </c>
      <c r="ET8" s="232">
        <f>'ANEXA 40 a '!E431</f>
        <v>0</v>
      </c>
      <c r="EU8" s="233">
        <f>ET8-ES8</f>
        <v>0</v>
      </c>
      <c r="EV8" s="230">
        <f>'01'!D64</f>
        <v>0</v>
      </c>
      <c r="EW8" s="230">
        <f>'01'!D65</f>
        <v>0</v>
      </c>
      <c r="EX8" s="230">
        <f>'ANEXA 40 a '!D325+'ANEXA 40 a '!D353</f>
        <v>0</v>
      </c>
      <c r="EY8" s="230">
        <f>'ANEXA 40 a '!D358+'ANEXA 40 a '!D363</f>
        <v>0</v>
      </c>
      <c r="EZ8" s="231">
        <f>EV8+EW8-EX8-EY8</f>
        <v>0</v>
      </c>
      <c r="FA8" s="232">
        <f>'01'!E64</f>
        <v>0</v>
      </c>
      <c r="FB8" s="232">
        <f>'01'!E65</f>
        <v>0</v>
      </c>
      <c r="FC8" s="232">
        <f>'ANEXA 40 a '!E325+'ANEXA 40 a '!E353</f>
        <v>0</v>
      </c>
      <c r="FD8" s="232">
        <f>'ANEXA 40 a '!E358+'ANEXA 40 a '!E363</f>
        <v>0</v>
      </c>
      <c r="FE8" s="233">
        <f>FA8+FB8-FC8-FD8</f>
        <v>0</v>
      </c>
      <c r="FF8" s="232">
        <f>'01'!D66</f>
        <v>0</v>
      </c>
      <c r="FG8" s="232">
        <f>'ANEXA 40 a '!D416</f>
        <v>0</v>
      </c>
      <c r="FH8" s="233">
        <f>FF8-FG8</f>
        <v>0</v>
      </c>
      <c r="FI8" s="232">
        <f>'01'!E66</f>
        <v>0</v>
      </c>
      <c r="FJ8" s="232">
        <f>'ANEXA 40 a '!E416</f>
        <v>0</v>
      </c>
      <c r="FK8" s="233">
        <f>FI8-FJ8</f>
        <v>0</v>
      </c>
      <c r="FL8" s="232">
        <f>'01'!D67</f>
        <v>325410</v>
      </c>
      <c r="FM8" s="232">
        <f>'ANEXA 40 a '!D417</f>
        <v>325410</v>
      </c>
      <c r="FN8" s="233">
        <f>FL8-FM8</f>
        <v>0</v>
      </c>
      <c r="FO8" s="232">
        <f>'01'!E67</f>
        <v>294592</v>
      </c>
      <c r="FP8" s="232">
        <f>'ANEXA 40 a '!E417</f>
        <v>294592</v>
      </c>
      <c r="FQ8" s="233">
        <f>FO8-FP8</f>
        <v>0</v>
      </c>
      <c r="FR8" s="232">
        <f>'01'!D50</f>
        <v>0</v>
      </c>
      <c r="FS8" s="232">
        <f>'ANEXA 40 a '!D333+'ANEXA 40 a '!D375+'ANEXA 40 a '!D385</f>
        <v>0</v>
      </c>
      <c r="FT8" s="233">
        <f>FR8-FS8</f>
        <v>0</v>
      </c>
      <c r="FU8" s="232">
        <f>'01'!E50</f>
        <v>0</v>
      </c>
      <c r="FV8" s="232">
        <f>'ANEXA 40 a '!E333+'ANEXA 40 a '!E375+'ANEXA 40 a '!E385</f>
        <v>0</v>
      </c>
      <c r="FW8" s="233">
        <f>FU8-FV8</f>
        <v>0</v>
      </c>
      <c r="FX8" s="232">
        <f>'01'!D51</f>
        <v>0</v>
      </c>
      <c r="FY8" s="232">
        <f>'ANEXA 40 a '!D437</f>
        <v>0</v>
      </c>
      <c r="FZ8" s="233">
        <f>FX8-FY8</f>
        <v>0</v>
      </c>
      <c r="GA8" s="232">
        <f>'01'!E51</f>
        <v>0</v>
      </c>
      <c r="GB8" s="232">
        <f>'ANEXA 40 a '!E437</f>
        <v>0</v>
      </c>
      <c r="GC8" s="233">
        <f>GA8-GB8</f>
        <v>0</v>
      </c>
      <c r="GD8" s="232">
        <f>'01'!D70</f>
        <v>0</v>
      </c>
      <c r="GE8" s="232">
        <f>'ANEXA 40 a '!D444</f>
        <v>0</v>
      </c>
      <c r="GF8" s="233">
        <f>GD8-GE8</f>
        <v>0</v>
      </c>
      <c r="GG8" s="232">
        <f>'01'!E70</f>
        <v>0</v>
      </c>
      <c r="GH8" s="232">
        <f>'ANEXA 40 a '!E444</f>
        <v>0</v>
      </c>
      <c r="GI8" s="233">
        <f>GG8-GH8</f>
        <v>0</v>
      </c>
      <c r="GJ8" s="234">
        <f>'01'!D80</f>
        <v>-255832706</v>
      </c>
      <c r="GK8" s="234">
        <f>'01'!D73</f>
        <v>-255832706</v>
      </c>
      <c r="GL8" s="233">
        <f>GJ8-GK8</f>
        <v>0</v>
      </c>
      <c r="GM8" s="234">
        <f>'01'!E80</f>
        <v>-255562707</v>
      </c>
      <c r="GN8" s="234">
        <f>'01'!E73</f>
        <v>-255562707</v>
      </c>
      <c r="GO8" s="235">
        <f>GM8-GN8</f>
        <v>0</v>
      </c>
    </row>
    <row r="9" spans="136:139" ht="12.75">
      <c r="EF9" s="237"/>
      <c r="EG9" s="237"/>
      <c r="EH9" s="237"/>
      <c r="EI9" s="237"/>
    </row>
    <row r="12" spans="64:197" ht="12.75">
      <c r="BL12" s="238"/>
      <c r="BM12" s="238"/>
      <c r="BN12" s="238"/>
      <c r="BO12" s="238"/>
      <c r="BP12" s="238"/>
      <c r="BQ12" s="238"/>
      <c r="EE12" s="238"/>
      <c r="EP12" s="238"/>
      <c r="EQ12" s="238"/>
      <c r="ER12" s="238"/>
      <c r="ES12" s="238"/>
      <c r="ET12" s="238"/>
      <c r="EU12" s="238"/>
      <c r="EX12" s="239"/>
      <c r="EY12" s="239"/>
      <c r="EZ12" s="239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376"/>
      <c r="FS12" s="376"/>
      <c r="FT12" s="376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L12" s="238"/>
      <c r="GO12" s="238"/>
    </row>
    <row r="13" spans="64:197" ht="12.75">
      <c r="BL13" s="238"/>
      <c r="BM13" s="238"/>
      <c r="BN13" s="238"/>
      <c r="BO13" s="238"/>
      <c r="BP13" s="238"/>
      <c r="BQ13" s="238"/>
      <c r="EE13" s="238"/>
      <c r="EP13" s="238"/>
      <c r="EQ13" s="238"/>
      <c r="ER13" s="238"/>
      <c r="ES13" s="238"/>
      <c r="ET13" s="238"/>
      <c r="EU13" s="238"/>
      <c r="EX13" s="239"/>
      <c r="EY13" s="239"/>
      <c r="EZ13" s="239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376"/>
      <c r="FS13" s="376"/>
      <c r="FT13" s="376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L13" s="238"/>
      <c r="GO13" s="238"/>
    </row>
    <row r="14" spans="64:197" ht="12.75">
      <c r="BL14" s="238"/>
      <c r="BM14" s="238"/>
      <c r="BN14" s="238"/>
      <c r="BO14" s="238"/>
      <c r="BP14" s="238"/>
      <c r="BQ14" s="238"/>
      <c r="EE14" s="238"/>
      <c r="EP14" s="238"/>
      <c r="EQ14" s="238"/>
      <c r="ER14" s="238"/>
      <c r="ES14" s="238"/>
      <c r="ET14" s="238"/>
      <c r="EU14" s="238"/>
      <c r="EX14" s="239"/>
      <c r="EY14" s="239"/>
      <c r="EZ14" s="239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376"/>
      <c r="FS14" s="376"/>
      <c r="FT14" s="376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L14" s="238"/>
      <c r="GO14" s="238"/>
    </row>
    <row r="15" spans="83:165" ht="12.75">
      <c r="CE15" s="237"/>
      <c r="FI15" s="223"/>
    </row>
    <row r="16" spans="83:147" ht="12.75">
      <c r="CE16" s="237"/>
      <c r="EQ16" s="223"/>
    </row>
    <row r="18" ht="12.75">
      <c r="FB18" s="223"/>
    </row>
    <row r="19" ht="12.75">
      <c r="FB19" s="223"/>
    </row>
    <row r="21" ht="12.75">
      <c r="CV21" s="237"/>
    </row>
    <row r="32" spans="64:197" s="236" customFormat="1" ht="12.75">
      <c r="BL32" s="222"/>
      <c r="BM32" s="222"/>
      <c r="BN32" s="222"/>
      <c r="BO32" s="222"/>
      <c r="BP32" s="222"/>
      <c r="BQ32" s="222"/>
      <c r="DD32" s="237"/>
      <c r="EE32" s="222"/>
      <c r="EP32" s="222"/>
      <c r="EQ32" s="222"/>
      <c r="ER32" s="222"/>
      <c r="ES32" s="222"/>
      <c r="ET32" s="222"/>
      <c r="EU32" s="222"/>
      <c r="FA32" s="222"/>
      <c r="FB32" s="222"/>
      <c r="FC32" s="222"/>
      <c r="FD32" s="222"/>
      <c r="FE32" s="222"/>
      <c r="FF32" s="222"/>
      <c r="FG32" s="222"/>
      <c r="FH32" s="222"/>
      <c r="FI32" s="222"/>
      <c r="FJ32" s="222"/>
      <c r="FK32" s="222"/>
      <c r="FL32" s="222"/>
      <c r="FM32" s="222"/>
      <c r="FN32" s="222"/>
      <c r="FO32" s="222"/>
      <c r="FP32" s="222"/>
      <c r="FQ32" s="222"/>
      <c r="FR32" s="374"/>
      <c r="FS32" s="374"/>
      <c r="FT32" s="374"/>
      <c r="FU32" s="222"/>
      <c r="FV32" s="222"/>
      <c r="FW32" s="222"/>
      <c r="FX32" s="222"/>
      <c r="FY32" s="222"/>
      <c r="FZ32" s="222"/>
      <c r="GA32" s="222"/>
      <c r="GB32" s="222"/>
      <c r="GC32" s="222"/>
      <c r="GD32" s="222"/>
      <c r="GE32" s="222"/>
      <c r="GF32" s="222"/>
      <c r="GG32" s="222"/>
      <c r="GH32" s="222"/>
      <c r="GI32" s="222"/>
      <c r="GJ32" s="222"/>
      <c r="GK32" s="222"/>
      <c r="GL32" s="222"/>
      <c r="GM32" s="222"/>
      <c r="GN32" s="222"/>
      <c r="GO32" s="222"/>
    </row>
    <row r="36" spans="49:197" s="236" customFormat="1" ht="12.75">
      <c r="AW36" s="237"/>
      <c r="BL36" s="222"/>
      <c r="BM36" s="222"/>
      <c r="BN36" s="222"/>
      <c r="BO36" s="222"/>
      <c r="BP36" s="222"/>
      <c r="BQ36" s="222"/>
      <c r="EE36" s="222"/>
      <c r="EP36" s="222"/>
      <c r="EQ36" s="222"/>
      <c r="ER36" s="222"/>
      <c r="ES36" s="222"/>
      <c r="ET36" s="222"/>
      <c r="EU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374"/>
      <c r="FS36" s="374"/>
      <c r="FT36" s="374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8:FI34"/>
  <sheetViews>
    <sheetView zoomScalePageLayoutView="0" workbookViewId="0" topLeftCell="A1">
      <selection activeCell="DX10" sqref="DX10"/>
    </sheetView>
  </sheetViews>
  <sheetFormatPr defaultColWidth="10.7109375" defaultRowHeight="12.75"/>
  <cols>
    <col min="1" max="1" width="15.7109375" style="374" bestFit="1" customWidth="1"/>
    <col min="2" max="2" width="16.28125" style="374" bestFit="1" customWidth="1"/>
    <col min="3" max="3" width="6.140625" style="374" bestFit="1" customWidth="1"/>
    <col min="4" max="4" width="15.7109375" style="222" bestFit="1" customWidth="1"/>
    <col min="5" max="5" width="16.28125" style="222" bestFit="1" customWidth="1"/>
    <col min="6" max="6" width="6.140625" style="222" bestFit="1" customWidth="1"/>
    <col min="7" max="7" width="14.28125" style="222" bestFit="1" customWidth="1"/>
    <col min="8" max="8" width="11.140625" style="222" bestFit="1" customWidth="1"/>
    <col min="9" max="9" width="6.140625" style="222" bestFit="1" customWidth="1"/>
    <col min="10" max="10" width="12.28125" style="222" bestFit="1" customWidth="1"/>
    <col min="11" max="11" width="11.140625" style="222" bestFit="1" customWidth="1"/>
    <col min="12" max="12" width="11.7109375" style="222" bestFit="1" customWidth="1"/>
    <col min="13" max="13" width="8.8515625" style="222" bestFit="1" customWidth="1"/>
    <col min="14" max="14" width="11.140625" style="222" bestFit="1" customWidth="1"/>
    <col min="15" max="15" width="10.7109375" style="222" bestFit="1" customWidth="1"/>
    <col min="16" max="16" width="9.140625" style="222" bestFit="1" customWidth="1"/>
    <col min="17" max="18" width="11.140625" style="222" bestFit="1" customWidth="1"/>
    <col min="19" max="19" width="13.28125" style="222" bestFit="1" customWidth="1"/>
    <col min="20" max="20" width="9.7109375" style="222" bestFit="1" customWidth="1"/>
    <col min="21" max="21" width="6.140625" style="222" bestFit="1" customWidth="1"/>
    <col min="22" max="22" width="12.28125" style="222" bestFit="1" customWidth="1"/>
    <col min="23" max="24" width="8.8515625" style="222" bestFit="1" customWidth="1"/>
    <col min="25" max="25" width="13.7109375" style="222" bestFit="1" customWidth="1"/>
    <col min="26" max="27" width="11.00390625" style="222" bestFit="1" customWidth="1"/>
    <col min="28" max="28" width="13.7109375" style="222" bestFit="1" customWidth="1"/>
    <col min="29" max="29" width="11.7109375" style="222" bestFit="1" customWidth="1"/>
    <col min="30" max="30" width="13.7109375" style="222" bestFit="1" customWidth="1"/>
    <col min="31" max="32" width="14.421875" style="222" bestFit="1" customWidth="1"/>
    <col min="33" max="33" width="10.140625" style="222" bestFit="1" customWidth="1"/>
    <col min="34" max="36" width="14.421875" style="222" bestFit="1" customWidth="1"/>
    <col min="37" max="37" width="10.140625" style="222" bestFit="1" customWidth="1"/>
    <col min="38" max="38" width="13.7109375" style="222" bestFit="1" customWidth="1"/>
    <col min="39" max="40" width="10.140625" style="222" bestFit="1" customWidth="1"/>
    <col min="41" max="41" width="15.8515625" style="222" customWidth="1"/>
    <col min="42" max="43" width="9.140625" style="222" bestFit="1" customWidth="1"/>
    <col min="44" max="44" width="12.28125" style="222" bestFit="1" customWidth="1"/>
    <col min="45" max="45" width="3.8515625" style="222" bestFit="1" customWidth="1"/>
    <col min="46" max="46" width="9.140625" style="222" bestFit="1" customWidth="1"/>
    <col min="47" max="47" width="10.57421875" style="222" bestFit="1" customWidth="1"/>
    <col min="48" max="48" width="3.8515625" style="222" bestFit="1" customWidth="1"/>
    <col min="49" max="49" width="9.28125" style="222" bestFit="1" customWidth="1"/>
    <col min="50" max="50" width="10.140625" style="222" bestFit="1" customWidth="1"/>
    <col min="51" max="51" width="3.8515625" style="222" bestFit="1" customWidth="1"/>
    <col min="52" max="52" width="9.28125" style="222" bestFit="1" customWidth="1"/>
    <col min="53" max="53" width="10.140625" style="222" bestFit="1" customWidth="1"/>
    <col min="54" max="54" width="3.8515625" style="222" bestFit="1" customWidth="1"/>
    <col min="55" max="55" width="10.140625" style="222" bestFit="1" customWidth="1"/>
    <col min="56" max="56" width="10.421875" style="222" bestFit="1" customWidth="1"/>
    <col min="57" max="57" width="3.8515625" style="222" bestFit="1" customWidth="1"/>
    <col min="58" max="58" width="10.140625" style="222" bestFit="1" customWidth="1"/>
    <col min="59" max="59" width="9.57421875" style="222" bestFit="1" customWidth="1"/>
    <col min="60" max="60" width="3.8515625" style="222" bestFit="1" customWidth="1"/>
    <col min="61" max="61" width="8.57421875" style="222" bestFit="1" customWidth="1"/>
    <col min="62" max="62" width="8.8515625" style="222" bestFit="1" customWidth="1"/>
    <col min="63" max="63" width="3.8515625" style="222" bestFit="1" customWidth="1"/>
    <col min="64" max="64" width="8.57421875" style="222" bestFit="1" customWidth="1"/>
    <col min="65" max="65" width="8.8515625" style="222" bestFit="1" customWidth="1"/>
    <col min="66" max="66" width="3.8515625" style="222" bestFit="1" customWidth="1"/>
    <col min="67" max="67" width="8.57421875" style="222" bestFit="1" customWidth="1"/>
    <col min="68" max="68" width="8.8515625" style="222" bestFit="1" customWidth="1"/>
    <col min="69" max="69" width="3.8515625" style="222" bestFit="1" customWidth="1"/>
    <col min="70" max="70" width="8.57421875" style="222" bestFit="1" customWidth="1"/>
    <col min="71" max="71" width="8.8515625" style="222" bestFit="1" customWidth="1"/>
    <col min="72" max="73" width="3.8515625" style="222" bestFit="1" customWidth="1"/>
    <col min="74" max="74" width="10.140625" style="222" bestFit="1" customWidth="1"/>
    <col min="75" max="75" width="10.421875" style="222" bestFit="1" customWidth="1"/>
    <col min="76" max="76" width="3.8515625" style="222" bestFit="1" customWidth="1"/>
    <col min="77" max="77" width="11.28125" style="222" bestFit="1" customWidth="1"/>
    <col min="78" max="78" width="10.421875" style="222" bestFit="1" customWidth="1"/>
    <col min="79" max="79" width="3.8515625" style="222" bestFit="1" customWidth="1"/>
    <col min="80" max="80" width="12.57421875" style="222" bestFit="1" customWidth="1"/>
    <col min="81" max="81" width="8.8515625" style="222" bestFit="1" customWidth="1"/>
    <col min="82" max="82" width="3.8515625" style="222" bestFit="1" customWidth="1"/>
    <col min="83" max="83" width="8.57421875" style="222" bestFit="1" customWidth="1"/>
    <col min="84" max="84" width="9.57421875" style="222" bestFit="1" customWidth="1"/>
    <col min="85" max="85" width="3.8515625" style="222" bestFit="1" customWidth="1"/>
    <col min="86" max="86" width="10.140625" style="222" bestFit="1" customWidth="1"/>
    <col min="87" max="87" width="11.00390625" style="222" bestFit="1" customWidth="1"/>
    <col min="88" max="88" width="3.8515625" style="222" bestFit="1" customWidth="1"/>
    <col min="89" max="89" width="14.57421875" style="222" customWidth="1"/>
    <col min="90" max="90" width="17.00390625" style="222" customWidth="1"/>
    <col min="91" max="91" width="10.140625" style="222" bestFit="1" customWidth="1"/>
    <col min="92" max="92" width="10.7109375" style="222" customWidth="1"/>
    <col min="93" max="93" width="11.140625" style="222" bestFit="1" customWidth="1"/>
    <col min="94" max="94" width="3.8515625" style="222" bestFit="1" customWidth="1"/>
    <col min="95" max="95" width="10.7109375" style="222" customWidth="1"/>
    <col min="96" max="96" width="11.140625" style="222" bestFit="1" customWidth="1"/>
    <col min="97" max="97" width="4.00390625" style="222" bestFit="1" customWidth="1"/>
    <col min="98" max="98" width="10.7109375" style="222" customWidth="1"/>
    <col min="99" max="99" width="11.140625" style="222" bestFit="1" customWidth="1"/>
    <col min="100" max="100" width="4.00390625" style="222" bestFit="1" customWidth="1"/>
    <col min="101" max="103" width="11.140625" style="222" bestFit="1" customWidth="1"/>
    <col min="104" max="104" width="10.7109375" style="222" bestFit="1" customWidth="1"/>
    <col min="105" max="105" width="11.140625" style="222" bestFit="1" customWidth="1"/>
    <col min="106" max="106" width="7.57421875" style="222" bestFit="1" customWidth="1"/>
    <col min="107" max="107" width="10.7109375" style="222" customWidth="1"/>
    <col min="108" max="108" width="11.140625" style="222" bestFit="1" customWidth="1"/>
    <col min="109" max="109" width="8.140625" style="222" bestFit="1" customWidth="1"/>
    <col min="110" max="110" width="10.7109375" style="222" customWidth="1"/>
    <col min="111" max="111" width="11.140625" style="222" bestFit="1" customWidth="1"/>
    <col min="112" max="112" width="4.00390625" style="222" bestFit="1" customWidth="1"/>
    <col min="113" max="113" width="10.7109375" style="222" customWidth="1"/>
    <col min="114" max="114" width="11.140625" style="222" bestFit="1" customWidth="1"/>
    <col min="115" max="115" width="4.00390625" style="222" bestFit="1" customWidth="1"/>
    <col min="116" max="116" width="16.00390625" style="222" customWidth="1"/>
    <col min="117" max="117" width="11.140625" style="222" bestFit="1" customWidth="1"/>
    <col min="118" max="118" width="4.00390625" style="222" bestFit="1" customWidth="1"/>
    <col min="119" max="119" width="13.28125" style="222" customWidth="1"/>
    <col min="120" max="120" width="11.140625" style="222" bestFit="1" customWidth="1"/>
    <col min="121" max="121" width="4.00390625" style="222" bestFit="1" customWidth="1"/>
    <col min="122" max="122" width="14.8515625" style="222" customWidth="1"/>
    <col min="123" max="123" width="13.421875" style="222" customWidth="1"/>
    <col min="124" max="124" width="8.140625" style="222" bestFit="1" customWidth="1"/>
    <col min="125" max="125" width="15.421875" style="222" customWidth="1"/>
    <col min="126" max="126" width="11.7109375" style="222" bestFit="1" customWidth="1"/>
    <col min="127" max="127" width="11.140625" style="222" bestFit="1" customWidth="1"/>
    <col min="128" max="16384" width="10.7109375" style="222" customWidth="1"/>
  </cols>
  <sheetData>
    <row r="5" ht="13.5" customHeight="1"/>
    <row r="8" spans="1:127" s="391" customFormat="1" ht="63.75">
      <c r="A8" s="385" t="s">
        <v>1350</v>
      </c>
      <c r="B8" s="385" t="s">
        <v>1351</v>
      </c>
      <c r="C8" s="386" t="s">
        <v>754</v>
      </c>
      <c r="D8" s="385" t="s">
        <v>863</v>
      </c>
      <c r="E8" s="385" t="s">
        <v>864</v>
      </c>
      <c r="F8" s="386" t="s">
        <v>754</v>
      </c>
      <c r="G8" s="385" t="s">
        <v>865</v>
      </c>
      <c r="H8" s="385" t="s">
        <v>866</v>
      </c>
      <c r="I8" s="386" t="s">
        <v>754</v>
      </c>
      <c r="J8" s="385" t="s">
        <v>1008</v>
      </c>
      <c r="K8" s="385" t="s">
        <v>866</v>
      </c>
      <c r="L8" s="385" t="s">
        <v>867</v>
      </c>
      <c r="M8" s="385" t="s">
        <v>868</v>
      </c>
      <c r="N8" s="386" t="s">
        <v>754</v>
      </c>
      <c r="O8" s="385" t="s">
        <v>869</v>
      </c>
      <c r="P8" s="385" t="s">
        <v>870</v>
      </c>
      <c r="Q8" s="385" t="s">
        <v>871</v>
      </c>
      <c r="R8" s="385" t="s">
        <v>872</v>
      </c>
      <c r="S8" s="385" t="s">
        <v>873</v>
      </c>
      <c r="T8" s="385" t="s">
        <v>874</v>
      </c>
      <c r="U8" s="386" t="s">
        <v>754</v>
      </c>
      <c r="V8" s="385" t="s">
        <v>875</v>
      </c>
      <c r="W8" s="385" t="s">
        <v>876</v>
      </c>
      <c r="X8" s="385" t="s">
        <v>877</v>
      </c>
      <c r="Y8" s="385" t="s">
        <v>878</v>
      </c>
      <c r="Z8" s="385" t="s">
        <v>879</v>
      </c>
      <c r="AA8" s="385" t="s">
        <v>880</v>
      </c>
      <c r="AB8" s="386" t="s">
        <v>754</v>
      </c>
      <c r="AC8" s="385" t="s">
        <v>881</v>
      </c>
      <c r="AD8" s="385" t="s">
        <v>882</v>
      </c>
      <c r="AE8" s="386" t="s">
        <v>754</v>
      </c>
      <c r="AF8" s="385" t="s">
        <v>884</v>
      </c>
      <c r="AG8" s="385" t="s">
        <v>883</v>
      </c>
      <c r="AH8" s="386" t="s">
        <v>754</v>
      </c>
      <c r="AI8" s="397" t="s">
        <v>885</v>
      </c>
      <c r="AJ8" s="397" t="s">
        <v>966</v>
      </c>
      <c r="AK8" s="398" t="s">
        <v>754</v>
      </c>
      <c r="AL8" s="397" t="s">
        <v>886</v>
      </c>
      <c r="AM8" s="397" t="s">
        <v>887</v>
      </c>
      <c r="AN8" s="397" t="s">
        <v>888</v>
      </c>
      <c r="AO8" s="397" t="s">
        <v>967</v>
      </c>
      <c r="AP8" s="398" t="s">
        <v>754</v>
      </c>
      <c r="AQ8" s="385" t="s">
        <v>889</v>
      </c>
      <c r="AR8" s="385" t="s">
        <v>890</v>
      </c>
      <c r="AS8" s="386" t="s">
        <v>754</v>
      </c>
      <c r="AT8" s="385" t="s">
        <v>891</v>
      </c>
      <c r="AU8" s="385" t="s">
        <v>892</v>
      </c>
      <c r="AV8" s="386" t="s">
        <v>754</v>
      </c>
      <c r="AW8" s="385" t="s">
        <v>1333</v>
      </c>
      <c r="AX8" s="385" t="s">
        <v>1334</v>
      </c>
      <c r="AY8" s="386" t="s">
        <v>754</v>
      </c>
      <c r="AZ8" s="385" t="s">
        <v>1335</v>
      </c>
      <c r="BA8" s="385" t="s">
        <v>1336</v>
      </c>
      <c r="BB8" s="386" t="s">
        <v>754</v>
      </c>
      <c r="BC8" s="385" t="s">
        <v>893</v>
      </c>
      <c r="BD8" s="385" t="s">
        <v>894</v>
      </c>
      <c r="BE8" s="386" t="s">
        <v>754</v>
      </c>
      <c r="BF8" s="385" t="s">
        <v>895</v>
      </c>
      <c r="BG8" s="385" t="s">
        <v>896</v>
      </c>
      <c r="BH8" s="387" t="s">
        <v>754</v>
      </c>
      <c r="BI8" s="388" t="s">
        <v>897</v>
      </c>
      <c r="BJ8" s="388" t="s">
        <v>898</v>
      </c>
      <c r="BK8" s="387" t="s">
        <v>754</v>
      </c>
      <c r="BL8" s="388" t="s">
        <v>899</v>
      </c>
      <c r="BM8" s="388" t="s">
        <v>900</v>
      </c>
      <c r="BN8" s="387" t="s">
        <v>754</v>
      </c>
      <c r="BO8" s="388" t="s">
        <v>901</v>
      </c>
      <c r="BP8" s="388" t="s">
        <v>902</v>
      </c>
      <c r="BQ8" s="387" t="s">
        <v>754</v>
      </c>
      <c r="BR8" s="388" t="s">
        <v>903</v>
      </c>
      <c r="BS8" s="388" t="s">
        <v>904</v>
      </c>
      <c r="BT8" s="387" t="s">
        <v>754</v>
      </c>
      <c r="BU8" s="386" t="s">
        <v>754</v>
      </c>
      <c r="BV8" s="385" t="s">
        <v>897</v>
      </c>
      <c r="BW8" s="385" t="s">
        <v>905</v>
      </c>
      <c r="BX8" s="386" t="s">
        <v>754</v>
      </c>
      <c r="BY8" s="385" t="s">
        <v>899</v>
      </c>
      <c r="BZ8" s="385" t="s">
        <v>906</v>
      </c>
      <c r="CA8" s="387" t="s">
        <v>754</v>
      </c>
      <c r="CB8" s="388" t="s">
        <v>901</v>
      </c>
      <c r="CC8" s="389" t="s">
        <v>902</v>
      </c>
      <c r="CD8" s="386" t="s">
        <v>754</v>
      </c>
      <c r="CE8" s="397" t="s">
        <v>901</v>
      </c>
      <c r="CF8" s="397" t="s">
        <v>907</v>
      </c>
      <c r="CG8" s="398" t="s">
        <v>754</v>
      </c>
      <c r="CH8" s="397" t="s">
        <v>903</v>
      </c>
      <c r="CI8" s="397" t="s">
        <v>908</v>
      </c>
      <c r="CJ8" s="398" t="s">
        <v>754</v>
      </c>
      <c r="CK8" s="397" t="s">
        <v>909</v>
      </c>
      <c r="CL8" s="397" t="s">
        <v>968</v>
      </c>
      <c r="CM8" s="398" t="s">
        <v>754</v>
      </c>
      <c r="CN8" s="390" t="s">
        <v>984</v>
      </c>
      <c r="CO8" s="390" t="s">
        <v>985</v>
      </c>
      <c r="CP8" s="386" t="s">
        <v>754</v>
      </c>
      <c r="CQ8" s="390" t="s">
        <v>986</v>
      </c>
      <c r="CR8" s="390" t="s">
        <v>987</v>
      </c>
      <c r="CS8" s="386" t="s">
        <v>754</v>
      </c>
      <c r="CT8" s="390" t="s">
        <v>988</v>
      </c>
      <c r="CU8" s="390" t="s">
        <v>989</v>
      </c>
      <c r="CV8" s="386" t="s">
        <v>754</v>
      </c>
      <c r="CW8" s="390" t="s">
        <v>990</v>
      </c>
      <c r="CX8" s="390" t="s">
        <v>1002</v>
      </c>
      <c r="CY8" s="386" t="s">
        <v>754</v>
      </c>
      <c r="CZ8" s="390" t="s">
        <v>991</v>
      </c>
      <c r="DA8" s="390" t="s">
        <v>992</v>
      </c>
      <c r="DB8" s="386" t="s">
        <v>754</v>
      </c>
      <c r="DC8" s="390" t="s">
        <v>994</v>
      </c>
      <c r="DD8" s="390" t="s">
        <v>1003</v>
      </c>
      <c r="DE8" s="386" t="s">
        <v>754</v>
      </c>
      <c r="DF8" s="390" t="s">
        <v>995</v>
      </c>
      <c r="DG8" s="390" t="s">
        <v>1007</v>
      </c>
      <c r="DH8" s="386" t="s">
        <v>754</v>
      </c>
      <c r="DI8" s="390" t="s">
        <v>996</v>
      </c>
      <c r="DJ8" s="390" t="s">
        <v>1004</v>
      </c>
      <c r="DK8" s="386" t="s">
        <v>754</v>
      </c>
      <c r="DL8" s="390" t="s">
        <v>997</v>
      </c>
      <c r="DM8" s="390" t="s">
        <v>998</v>
      </c>
      <c r="DN8" s="386" t="s">
        <v>754</v>
      </c>
      <c r="DO8" s="390" t="s">
        <v>993</v>
      </c>
      <c r="DP8" s="390" t="s">
        <v>1005</v>
      </c>
      <c r="DQ8" s="386" t="s">
        <v>754</v>
      </c>
      <c r="DR8" s="390" t="s">
        <v>999</v>
      </c>
      <c r="DS8" s="390" t="s">
        <v>1000</v>
      </c>
      <c r="DT8" s="386" t="s">
        <v>754</v>
      </c>
      <c r="DU8" s="390" t="s">
        <v>1001</v>
      </c>
      <c r="DV8" s="390" t="s">
        <v>1006</v>
      </c>
      <c r="DW8" s="386" t="s">
        <v>754</v>
      </c>
    </row>
    <row r="9" spans="1:127" ht="18.75" customHeight="1">
      <c r="A9" s="385">
        <v>1</v>
      </c>
      <c r="B9" s="385">
        <f aca="true" t="shared" si="0" ref="B9:AG9">A9+1</f>
        <v>2</v>
      </c>
      <c r="C9" s="385">
        <f t="shared" si="0"/>
        <v>3</v>
      </c>
      <c r="D9" s="385">
        <f t="shared" si="0"/>
        <v>4</v>
      </c>
      <c r="E9" s="385">
        <f t="shared" si="0"/>
        <v>5</v>
      </c>
      <c r="F9" s="385">
        <f t="shared" si="0"/>
        <v>6</v>
      </c>
      <c r="G9" s="385">
        <f t="shared" si="0"/>
        <v>7</v>
      </c>
      <c r="H9" s="385">
        <f t="shared" si="0"/>
        <v>8</v>
      </c>
      <c r="I9" s="385">
        <f t="shared" si="0"/>
        <v>9</v>
      </c>
      <c r="J9" s="385">
        <f t="shared" si="0"/>
        <v>10</v>
      </c>
      <c r="K9" s="385">
        <f t="shared" si="0"/>
        <v>11</v>
      </c>
      <c r="L9" s="385">
        <f t="shared" si="0"/>
        <v>12</v>
      </c>
      <c r="M9" s="385">
        <f t="shared" si="0"/>
        <v>13</v>
      </c>
      <c r="N9" s="385">
        <f t="shared" si="0"/>
        <v>14</v>
      </c>
      <c r="O9" s="385">
        <f t="shared" si="0"/>
        <v>15</v>
      </c>
      <c r="P9" s="385">
        <f t="shared" si="0"/>
        <v>16</v>
      </c>
      <c r="Q9" s="385">
        <f t="shared" si="0"/>
        <v>17</v>
      </c>
      <c r="R9" s="385">
        <f t="shared" si="0"/>
        <v>18</v>
      </c>
      <c r="S9" s="385">
        <f t="shared" si="0"/>
        <v>19</v>
      </c>
      <c r="T9" s="385">
        <f t="shared" si="0"/>
        <v>20</v>
      </c>
      <c r="U9" s="385">
        <f t="shared" si="0"/>
        <v>21</v>
      </c>
      <c r="V9" s="385">
        <f t="shared" si="0"/>
        <v>22</v>
      </c>
      <c r="W9" s="385">
        <f t="shared" si="0"/>
        <v>23</v>
      </c>
      <c r="X9" s="385">
        <f t="shared" si="0"/>
        <v>24</v>
      </c>
      <c r="Y9" s="385">
        <f t="shared" si="0"/>
        <v>25</v>
      </c>
      <c r="Z9" s="385">
        <f t="shared" si="0"/>
        <v>26</v>
      </c>
      <c r="AA9" s="385">
        <f t="shared" si="0"/>
        <v>27</v>
      </c>
      <c r="AB9" s="385">
        <f t="shared" si="0"/>
        <v>28</v>
      </c>
      <c r="AC9" s="385">
        <f t="shared" si="0"/>
        <v>29</v>
      </c>
      <c r="AD9" s="385">
        <f t="shared" si="0"/>
        <v>30</v>
      </c>
      <c r="AE9" s="385">
        <f t="shared" si="0"/>
        <v>31</v>
      </c>
      <c r="AF9" s="385">
        <f t="shared" si="0"/>
        <v>32</v>
      </c>
      <c r="AG9" s="385">
        <f t="shared" si="0"/>
        <v>33</v>
      </c>
      <c r="AH9" s="385">
        <f aca="true" t="shared" si="1" ref="AH9:BM9">AG9+1</f>
        <v>34</v>
      </c>
      <c r="AI9" s="385">
        <f t="shared" si="1"/>
        <v>35</v>
      </c>
      <c r="AJ9" s="385">
        <f t="shared" si="1"/>
        <v>36</v>
      </c>
      <c r="AK9" s="385">
        <f t="shared" si="1"/>
        <v>37</v>
      </c>
      <c r="AL9" s="385">
        <f t="shared" si="1"/>
        <v>38</v>
      </c>
      <c r="AM9" s="385">
        <f t="shared" si="1"/>
        <v>39</v>
      </c>
      <c r="AN9" s="385">
        <f t="shared" si="1"/>
        <v>40</v>
      </c>
      <c r="AO9" s="385">
        <f t="shared" si="1"/>
        <v>41</v>
      </c>
      <c r="AP9" s="385">
        <f t="shared" si="1"/>
        <v>42</v>
      </c>
      <c r="AQ9" s="385">
        <f t="shared" si="1"/>
        <v>43</v>
      </c>
      <c r="AR9" s="385">
        <f t="shared" si="1"/>
        <v>44</v>
      </c>
      <c r="AS9" s="385">
        <f t="shared" si="1"/>
        <v>45</v>
      </c>
      <c r="AT9" s="385">
        <f t="shared" si="1"/>
        <v>46</v>
      </c>
      <c r="AU9" s="385">
        <f t="shared" si="1"/>
        <v>47</v>
      </c>
      <c r="AV9" s="385">
        <f t="shared" si="1"/>
        <v>48</v>
      </c>
      <c r="AW9" s="385">
        <f t="shared" si="1"/>
        <v>49</v>
      </c>
      <c r="AX9" s="385">
        <f t="shared" si="1"/>
        <v>50</v>
      </c>
      <c r="AY9" s="385">
        <f t="shared" si="1"/>
        <v>51</v>
      </c>
      <c r="AZ9" s="385">
        <f t="shared" si="1"/>
        <v>52</v>
      </c>
      <c r="BA9" s="385">
        <f t="shared" si="1"/>
        <v>53</v>
      </c>
      <c r="BB9" s="385">
        <f t="shared" si="1"/>
        <v>54</v>
      </c>
      <c r="BC9" s="385">
        <f t="shared" si="1"/>
        <v>55</v>
      </c>
      <c r="BD9" s="385">
        <f t="shared" si="1"/>
        <v>56</v>
      </c>
      <c r="BE9" s="385">
        <f t="shared" si="1"/>
        <v>57</v>
      </c>
      <c r="BF9" s="385">
        <f t="shared" si="1"/>
        <v>58</v>
      </c>
      <c r="BG9" s="385">
        <f t="shared" si="1"/>
        <v>59</v>
      </c>
      <c r="BH9" s="385">
        <f t="shared" si="1"/>
        <v>60</v>
      </c>
      <c r="BI9" s="385">
        <f t="shared" si="1"/>
        <v>61</v>
      </c>
      <c r="BJ9" s="385">
        <f t="shared" si="1"/>
        <v>62</v>
      </c>
      <c r="BK9" s="385">
        <f t="shared" si="1"/>
        <v>63</v>
      </c>
      <c r="BL9" s="385">
        <f t="shared" si="1"/>
        <v>64</v>
      </c>
      <c r="BM9" s="385">
        <f t="shared" si="1"/>
        <v>65</v>
      </c>
      <c r="BN9" s="385">
        <f aca="true" t="shared" si="2" ref="BN9:CS9">BM9+1</f>
        <v>66</v>
      </c>
      <c r="BO9" s="385">
        <f t="shared" si="2"/>
        <v>67</v>
      </c>
      <c r="BP9" s="385">
        <f t="shared" si="2"/>
        <v>68</v>
      </c>
      <c r="BQ9" s="385">
        <f t="shared" si="2"/>
        <v>69</v>
      </c>
      <c r="BR9" s="385">
        <f t="shared" si="2"/>
        <v>70</v>
      </c>
      <c r="BS9" s="385">
        <f t="shared" si="2"/>
        <v>71</v>
      </c>
      <c r="BT9" s="385">
        <f t="shared" si="2"/>
        <v>72</v>
      </c>
      <c r="BU9" s="385">
        <f t="shared" si="2"/>
        <v>73</v>
      </c>
      <c r="BV9" s="385">
        <f t="shared" si="2"/>
        <v>74</v>
      </c>
      <c r="BW9" s="385">
        <f t="shared" si="2"/>
        <v>75</v>
      </c>
      <c r="BX9" s="385">
        <f t="shared" si="2"/>
        <v>76</v>
      </c>
      <c r="BY9" s="385">
        <f t="shared" si="2"/>
        <v>77</v>
      </c>
      <c r="BZ9" s="385">
        <f t="shared" si="2"/>
        <v>78</v>
      </c>
      <c r="CA9" s="385">
        <f t="shared" si="2"/>
        <v>79</v>
      </c>
      <c r="CB9" s="385">
        <f t="shared" si="2"/>
        <v>80</v>
      </c>
      <c r="CC9" s="385">
        <f t="shared" si="2"/>
        <v>81</v>
      </c>
      <c r="CD9" s="385">
        <f t="shared" si="2"/>
        <v>82</v>
      </c>
      <c r="CE9" s="385">
        <f t="shared" si="2"/>
        <v>83</v>
      </c>
      <c r="CF9" s="385">
        <f t="shared" si="2"/>
        <v>84</v>
      </c>
      <c r="CG9" s="385">
        <f t="shared" si="2"/>
        <v>85</v>
      </c>
      <c r="CH9" s="385">
        <f t="shared" si="2"/>
        <v>86</v>
      </c>
      <c r="CI9" s="385">
        <f t="shared" si="2"/>
        <v>87</v>
      </c>
      <c r="CJ9" s="385">
        <f t="shared" si="2"/>
        <v>88</v>
      </c>
      <c r="CK9" s="385">
        <f t="shared" si="2"/>
        <v>89</v>
      </c>
      <c r="CL9" s="385">
        <f t="shared" si="2"/>
        <v>90</v>
      </c>
      <c r="CM9" s="385">
        <f t="shared" si="2"/>
        <v>91</v>
      </c>
      <c r="CN9" s="385">
        <f t="shared" si="2"/>
        <v>92</v>
      </c>
      <c r="CO9" s="385">
        <f t="shared" si="2"/>
        <v>93</v>
      </c>
      <c r="CP9" s="385">
        <f t="shared" si="2"/>
        <v>94</v>
      </c>
      <c r="CQ9" s="385">
        <f t="shared" si="2"/>
        <v>95</v>
      </c>
      <c r="CR9" s="385">
        <f t="shared" si="2"/>
        <v>96</v>
      </c>
      <c r="CS9" s="385">
        <f t="shared" si="2"/>
        <v>97</v>
      </c>
      <c r="CT9" s="385">
        <f aca="true" t="shared" si="3" ref="CT9:DW9">CS9+1</f>
        <v>98</v>
      </c>
      <c r="CU9" s="385">
        <f t="shared" si="3"/>
        <v>99</v>
      </c>
      <c r="CV9" s="385">
        <f t="shared" si="3"/>
        <v>100</v>
      </c>
      <c r="CW9" s="385">
        <f t="shared" si="3"/>
        <v>101</v>
      </c>
      <c r="CX9" s="385">
        <f t="shared" si="3"/>
        <v>102</v>
      </c>
      <c r="CY9" s="385">
        <f t="shared" si="3"/>
        <v>103</v>
      </c>
      <c r="CZ9" s="385">
        <f t="shared" si="3"/>
        <v>104</v>
      </c>
      <c r="DA9" s="385">
        <f t="shared" si="3"/>
        <v>105</v>
      </c>
      <c r="DB9" s="385">
        <f t="shared" si="3"/>
        <v>106</v>
      </c>
      <c r="DC9" s="385">
        <f t="shared" si="3"/>
        <v>107</v>
      </c>
      <c r="DD9" s="385">
        <f t="shared" si="3"/>
        <v>108</v>
      </c>
      <c r="DE9" s="385">
        <f t="shared" si="3"/>
        <v>109</v>
      </c>
      <c r="DF9" s="385">
        <f t="shared" si="3"/>
        <v>110</v>
      </c>
      <c r="DG9" s="385">
        <f t="shared" si="3"/>
        <v>111</v>
      </c>
      <c r="DH9" s="385">
        <f t="shared" si="3"/>
        <v>112</v>
      </c>
      <c r="DI9" s="385">
        <f t="shared" si="3"/>
        <v>113</v>
      </c>
      <c r="DJ9" s="385">
        <f t="shared" si="3"/>
        <v>114</v>
      </c>
      <c r="DK9" s="385">
        <f t="shared" si="3"/>
        <v>115</v>
      </c>
      <c r="DL9" s="385">
        <f t="shared" si="3"/>
        <v>116</v>
      </c>
      <c r="DM9" s="385">
        <f t="shared" si="3"/>
        <v>117</v>
      </c>
      <c r="DN9" s="385">
        <f t="shared" si="3"/>
        <v>118</v>
      </c>
      <c r="DO9" s="385">
        <f t="shared" si="3"/>
        <v>119</v>
      </c>
      <c r="DP9" s="385">
        <f t="shared" si="3"/>
        <v>120</v>
      </c>
      <c r="DQ9" s="385">
        <f t="shared" si="3"/>
        <v>121</v>
      </c>
      <c r="DR9" s="385">
        <f t="shared" si="3"/>
        <v>122</v>
      </c>
      <c r="DS9" s="385">
        <f t="shared" si="3"/>
        <v>123</v>
      </c>
      <c r="DT9" s="385">
        <f t="shared" si="3"/>
        <v>124</v>
      </c>
      <c r="DU9" s="385">
        <f t="shared" si="3"/>
        <v>125</v>
      </c>
      <c r="DV9" s="385">
        <f t="shared" si="3"/>
        <v>126</v>
      </c>
      <c r="DW9" s="385">
        <f t="shared" si="3"/>
        <v>127</v>
      </c>
    </row>
    <row r="10" spans="1:127" ht="22.5" customHeight="1">
      <c r="A10" s="392">
        <f>'03'!D23</f>
        <v>0</v>
      </c>
      <c r="B10" s="392">
        <f>'ANEXA 40 a '!D16+'ANEXA 40 a '!D17+'ANEXA 40 a '!D23</f>
        <v>0</v>
      </c>
      <c r="C10" s="393">
        <f>A10-B10</f>
        <v>0</v>
      </c>
      <c r="D10" s="392">
        <f>'03'!E23</f>
        <v>0</v>
      </c>
      <c r="E10" s="392">
        <f>'ANEXA 40 a '!D16</f>
        <v>0</v>
      </c>
      <c r="F10" s="393">
        <f>D10-E10</f>
        <v>0</v>
      </c>
      <c r="G10" s="392">
        <f>'03'!E27</f>
        <v>0</v>
      </c>
      <c r="H10" s="392">
        <f>'ANEXA 40 a '!E16</f>
        <v>0</v>
      </c>
      <c r="I10" s="393">
        <f>G10-H10</f>
        <v>0</v>
      </c>
      <c r="J10" s="392">
        <f>'03'!D27-'03'!F27</f>
        <v>0</v>
      </c>
      <c r="K10" s="392">
        <f>'ANEXA 40 a '!E16</f>
        <v>0</v>
      </c>
      <c r="L10" s="392">
        <f>'ANEXA 40 a '!E17</f>
        <v>0</v>
      </c>
      <c r="M10" s="392">
        <f>'ANEXA 40 a '!E23</f>
        <v>0</v>
      </c>
      <c r="N10" s="393">
        <f>J10-(K10+L10+M10)</f>
        <v>0</v>
      </c>
      <c r="O10" s="392">
        <f>'04'!C26</f>
        <v>0</v>
      </c>
      <c r="P10" s="392">
        <f>'ANEXA 40 a '!D46</f>
        <v>0</v>
      </c>
      <c r="Q10" s="392">
        <f>'ANEXA 40 a '!D51</f>
        <v>0</v>
      </c>
      <c r="R10" s="392">
        <f>'ANEXA 40 a '!D63</f>
        <v>0</v>
      </c>
      <c r="S10" s="392">
        <f>'ANEXA 40 a '!D66+'ANEXA 40 a '!D69+'ANEXA 40 a '!D70</f>
        <v>0</v>
      </c>
      <c r="T10" s="392">
        <f>'ANEXA 40 a '!D82+'ANEXA 40 a '!D86</f>
        <v>0</v>
      </c>
      <c r="U10" s="393">
        <f>O10-(P10+Q10+R10+S10+T10)</f>
        <v>0</v>
      </c>
      <c r="V10" s="392">
        <f>'04'!C29</f>
        <v>0</v>
      </c>
      <c r="W10" s="392">
        <f>'ANEXA 40 a '!E46</f>
        <v>0</v>
      </c>
      <c r="X10" s="392">
        <f>'ANEXA 40 a '!E51</f>
        <v>0</v>
      </c>
      <c r="Y10" s="392">
        <f>'ANEXA 40 a '!E63</f>
        <v>0</v>
      </c>
      <c r="Z10" s="392">
        <f>'ANEXA 40 a '!E66+'ANEXA 40 a '!E69+'ANEXA 40 a '!E70</f>
        <v>0</v>
      </c>
      <c r="AA10" s="392">
        <f>'ANEXA 40 a '!E82+'ANEXA 40 a '!E86</f>
        <v>0</v>
      </c>
      <c r="AB10" s="393">
        <f>V10-(W10+X10+Y10+Z10+AA10)</f>
        <v>0</v>
      </c>
      <c r="AC10" s="392">
        <f>'04'!D26</f>
        <v>0</v>
      </c>
      <c r="AD10" s="392">
        <f>'ANEXA 40 a '!D62</f>
        <v>0</v>
      </c>
      <c r="AE10" s="393">
        <f>AC10-AD10</f>
        <v>0</v>
      </c>
      <c r="AF10" s="392">
        <f>'04'!D29</f>
        <v>0</v>
      </c>
      <c r="AG10" s="392">
        <f>'ANEXA 40 a '!E62</f>
        <v>0</v>
      </c>
      <c r="AH10" s="393">
        <f>AG10-AF10</f>
        <v>0</v>
      </c>
      <c r="AI10" s="392">
        <f>'03'!F27</f>
        <v>-255241603</v>
      </c>
      <c r="AJ10" s="392">
        <f>'CONT EXEC - CHELT'!H8</f>
        <v>255241603</v>
      </c>
      <c r="AK10" s="393">
        <f>AI10+AJ10</f>
        <v>0</v>
      </c>
      <c r="AL10" s="392">
        <f>'02'!F22</f>
        <v>255171099</v>
      </c>
      <c r="AM10" s="392">
        <f>'02'!F27</f>
        <v>0</v>
      </c>
      <c r="AN10" s="392">
        <f>'02'!F35</f>
        <v>0</v>
      </c>
      <c r="AO10" s="392">
        <f>'CONT EXEC - CHELT'!J8</f>
        <v>255171099</v>
      </c>
      <c r="AP10" s="393">
        <f>(AL10+AM10+AN10)-AO10</f>
        <v>0</v>
      </c>
      <c r="AQ10" s="392">
        <f>'ANEXA 29'!D13</f>
        <v>0</v>
      </c>
      <c r="AR10" s="392">
        <f>'ANEXA 40 a '!D69+'ANEXA 40 a '!D70+'ANEXA 40 a '!D86</f>
        <v>0</v>
      </c>
      <c r="AS10" s="393">
        <f>AQ10-AR10</f>
        <v>0</v>
      </c>
      <c r="AT10" s="392">
        <f>'ANEXA 29'!E13</f>
        <v>0</v>
      </c>
      <c r="AU10" s="392">
        <f>'ANEXA 40 a '!E69+'ANEXA 40 a '!E70+'ANEXA 40 a '!E86</f>
        <v>0</v>
      </c>
      <c r="AV10" s="393">
        <f>AT10-AU10</f>
        <v>0</v>
      </c>
      <c r="AW10" s="392">
        <f>'01'!D24</f>
        <v>0</v>
      </c>
      <c r="AX10" s="392">
        <f>'ANEXA 29'!D10</f>
        <v>0</v>
      </c>
      <c r="AY10" s="393">
        <f>AW10-AX10</f>
        <v>0</v>
      </c>
      <c r="AZ10" s="392">
        <f>'01'!E24</f>
        <v>0</v>
      </c>
      <c r="BA10" s="392">
        <f>'ANEXA 29'!E10</f>
        <v>0</v>
      </c>
      <c r="BB10" s="393">
        <f>AZ10-BA10</f>
        <v>0</v>
      </c>
      <c r="BC10" s="392">
        <f>'ANEXA 29'!D19</f>
        <v>0</v>
      </c>
      <c r="BD10" s="392">
        <f>'ANEXA 40 a '!D82</f>
        <v>0</v>
      </c>
      <c r="BE10" s="393">
        <f>BC10-BD10</f>
        <v>0</v>
      </c>
      <c r="BF10" s="392">
        <f>'ANEXA 29'!F19</f>
        <v>0</v>
      </c>
      <c r="BG10" s="392">
        <f>'ANEXA 40 a '!E82</f>
        <v>0</v>
      </c>
      <c r="BH10" s="394">
        <f>BF10-BG10</f>
        <v>0</v>
      </c>
      <c r="BI10" s="395">
        <f>'[2]ANEXA 29'!E22</f>
        <v>0</v>
      </c>
      <c r="BJ10" s="395"/>
      <c r="BK10" s="394">
        <f>BI10-BJ10</f>
        <v>0</v>
      </c>
      <c r="BL10" s="395">
        <f>'[2]ANEXA 29'!F22</f>
        <v>0</v>
      </c>
      <c r="BM10" s="395"/>
      <c r="BN10" s="394">
        <f>BL10-BM10</f>
        <v>0</v>
      </c>
      <c r="BO10" s="395">
        <f>'[2]ANEXA 29'!E25</f>
        <v>0</v>
      </c>
      <c r="BP10" s="395">
        <f>'[2]ANEXA 40 c'!E36</f>
        <v>0</v>
      </c>
      <c r="BQ10" s="394">
        <f>BO10-BP10</f>
        <v>0</v>
      </c>
      <c r="BR10" s="395">
        <f>'[2]ANEXA 29'!F25</f>
        <v>0</v>
      </c>
      <c r="BS10" s="395">
        <f>'[2]ANEXA 40 c'!F36</f>
        <v>0</v>
      </c>
      <c r="BT10" s="394">
        <f>BR10-BS10</f>
        <v>0</v>
      </c>
      <c r="BU10" s="393">
        <f>BF10-BG10</f>
        <v>0</v>
      </c>
      <c r="BV10" s="392">
        <f>'ANEXA 29'!D22</f>
        <v>0</v>
      </c>
      <c r="BW10" s="392">
        <f>'ANEXA 40 a '!D85</f>
        <v>0</v>
      </c>
      <c r="BX10" s="393">
        <f>BV10-BW10</f>
        <v>0</v>
      </c>
      <c r="BY10" s="392">
        <f>'ANEXA 29'!E22</f>
        <v>0</v>
      </c>
      <c r="BZ10" s="392">
        <f>'ANEXA 40 a '!E85</f>
        <v>0</v>
      </c>
      <c r="CA10" s="394">
        <f>BY10-BZ10</f>
        <v>0</v>
      </c>
      <c r="CB10" s="395">
        <f>'[2]ANEXA 29'!CY25</f>
        <v>0</v>
      </c>
      <c r="CC10" s="395">
        <f>'[2]ANEXA 40 c'!CY36</f>
        <v>0</v>
      </c>
      <c r="CD10" s="393">
        <f>CB10-CC10</f>
        <v>0</v>
      </c>
      <c r="CE10" s="392">
        <f>'ANEXA 29'!D25</f>
        <v>0</v>
      </c>
      <c r="CF10" s="392">
        <f>'ANEXA 40 a '!D59</f>
        <v>0</v>
      </c>
      <c r="CG10" s="393">
        <f>CE10-CF10</f>
        <v>0</v>
      </c>
      <c r="CH10" s="392">
        <f>'ANEXA 29'!E25</f>
        <v>0</v>
      </c>
      <c r="CI10" s="392">
        <f>'ANEXA 40 a '!E59</f>
        <v>0</v>
      </c>
      <c r="CJ10" s="393">
        <f>CH10-CI10</f>
        <v>0</v>
      </c>
      <c r="CK10" s="392">
        <f>'03'!F27</f>
        <v>-255241603</v>
      </c>
      <c r="CL10" s="392">
        <f>'CONT EXEC - CHELT'!H8</f>
        <v>255241603</v>
      </c>
      <c r="CM10" s="393">
        <f>CK10+CL10</f>
        <v>0</v>
      </c>
      <c r="CN10" s="396">
        <f>'01'!D75</f>
        <v>0</v>
      </c>
      <c r="CO10" s="396">
        <f>'ANEXA 34'!C10+'ANEXA 34'!C11+'ANEXA 34'!C12+'ANEXA 34'!C14+'ANEXA 34'!C13+'ANEXA 34'!C14+'ANEXA 34'!C15+'ANEXA 34'!C16+'ANEXA 34'!C17+'ANEXA 34'!C18+'ANEXA 34'!C20+'ANEXA 34'!C21+'ANEXA 34'!C26</f>
        <v>0</v>
      </c>
      <c r="CP10" s="393">
        <f>CN10-CO10</f>
        <v>0</v>
      </c>
      <c r="CQ10" s="396">
        <f>'01'!E75</f>
        <v>0</v>
      </c>
      <c r="CR10" s="396">
        <f>'ANEXA 34'!F10+'ANEXA 34'!F11+'ANEXA 34'!F12+'ANEXA 34'!F14+'ANEXA 34'!F13+'ANEXA 34'!F14+'ANEXA 34'!F15+'ANEXA 34'!F16+'ANEXA 34'!F17+'ANEXA 34'!F18+'ANEXA 34'!F20+'ANEXA 34'!F21+'ANEXA 34'!F26</f>
        <v>0</v>
      </c>
      <c r="CS10" s="393">
        <f>CQ10-CR10</f>
        <v>0</v>
      </c>
      <c r="CT10" s="396">
        <f>'01'!D76</f>
        <v>0</v>
      </c>
      <c r="CU10" s="396">
        <f>'ANEXA 34'!C28</f>
        <v>0</v>
      </c>
      <c r="CV10" s="393">
        <f>CT10-CU10</f>
        <v>0</v>
      </c>
      <c r="CW10" s="396">
        <f>'01'!E76</f>
        <v>0</v>
      </c>
      <c r="CX10" s="396">
        <f>'ANEXA 34'!F28</f>
        <v>0</v>
      </c>
      <c r="CY10" s="393">
        <f>CW10-CX10</f>
        <v>0</v>
      </c>
      <c r="CZ10" s="396">
        <f>'01'!D77</f>
        <v>185719</v>
      </c>
      <c r="DA10" s="396">
        <f>'ANEXA 34'!C29</f>
        <v>185719</v>
      </c>
      <c r="DB10" s="393">
        <f>CZ10-DA10</f>
        <v>0</v>
      </c>
      <c r="DC10" s="396">
        <f>'01'!E77</f>
        <v>391608</v>
      </c>
      <c r="DD10" s="396">
        <f>'ANEXA 34'!F29</f>
        <v>391608</v>
      </c>
      <c r="DE10" s="393">
        <f>DC10-DD10</f>
        <v>0</v>
      </c>
      <c r="DF10" s="396">
        <f>'01'!D78</f>
        <v>0</v>
      </c>
      <c r="DG10" s="396">
        <f>'ANEXA 34'!C30</f>
        <v>0</v>
      </c>
      <c r="DH10" s="393">
        <f>DF10-DG10</f>
        <v>0</v>
      </c>
      <c r="DI10" s="396">
        <f>'01'!E78</f>
        <v>0</v>
      </c>
      <c r="DJ10" s="396">
        <f>'ANEXA 34'!F30</f>
        <v>0</v>
      </c>
      <c r="DK10" s="393">
        <f>DI10-DJ10</f>
        <v>0</v>
      </c>
      <c r="DL10" s="396">
        <f>'01'!D79</f>
        <v>255646987</v>
      </c>
      <c r="DM10" s="396">
        <f>'ANEXA 34'!C31</f>
        <v>255646987</v>
      </c>
      <c r="DN10" s="393">
        <f>DL10-DM10</f>
        <v>0</v>
      </c>
      <c r="DO10" s="396">
        <f>'01'!E79</f>
        <v>255171099</v>
      </c>
      <c r="DP10" s="396">
        <f>'ANEXA 34'!F31</f>
        <v>255171099</v>
      </c>
      <c r="DQ10" s="393">
        <f>DO10-DP10</f>
        <v>0</v>
      </c>
      <c r="DR10" s="396">
        <f>'01'!D80</f>
        <v>-255832706</v>
      </c>
      <c r="DS10" s="396">
        <f>'ANEXA 34'!C32</f>
        <v>-255832706</v>
      </c>
      <c r="DT10" s="393">
        <f>DR10-DS10</f>
        <v>0</v>
      </c>
      <c r="DU10" s="396">
        <f>'01'!E80</f>
        <v>-255562707</v>
      </c>
      <c r="DV10" s="396">
        <f>'ANEXA 34'!F32</f>
        <v>-255562707</v>
      </c>
      <c r="DW10" s="393">
        <f>DU10-DV10</f>
        <v>0</v>
      </c>
    </row>
    <row r="11" spans="22:27" ht="12.75">
      <c r="V11" s="223"/>
      <c r="W11" s="223"/>
      <c r="X11" s="223"/>
      <c r="Y11" s="223"/>
      <c r="Z11" s="223"/>
      <c r="AA11" s="223"/>
    </row>
    <row r="12" spans="76:127" ht="12.75"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</row>
    <row r="13" spans="1:165" s="236" customFormat="1" ht="12" customHeight="1" hidden="1">
      <c r="A13" s="895" t="s">
        <v>910</v>
      </c>
      <c r="B13" s="897" t="s">
        <v>911</v>
      </c>
      <c r="C13" s="899" t="s">
        <v>754</v>
      </c>
      <c r="D13" s="885" t="s">
        <v>910</v>
      </c>
      <c r="E13" s="889" t="s">
        <v>911</v>
      </c>
      <c r="F13" s="887" t="s">
        <v>754</v>
      </c>
      <c r="G13" s="885" t="s">
        <v>912</v>
      </c>
      <c r="H13" s="889" t="s">
        <v>913</v>
      </c>
      <c r="I13" s="887" t="s">
        <v>754</v>
      </c>
      <c r="J13" s="885" t="s">
        <v>914</v>
      </c>
      <c r="K13" s="241"/>
      <c r="L13" s="889" t="s">
        <v>915</v>
      </c>
      <c r="M13" s="887" t="s">
        <v>754</v>
      </c>
      <c r="N13" s="885" t="s">
        <v>916</v>
      </c>
      <c r="O13" s="887" t="s">
        <v>754</v>
      </c>
      <c r="P13" s="885" t="s">
        <v>917</v>
      </c>
      <c r="Q13" s="889" t="s">
        <v>918</v>
      </c>
      <c r="R13" s="901" t="s">
        <v>754</v>
      </c>
      <c r="S13" s="885" t="s">
        <v>919</v>
      </c>
      <c r="T13" s="889" t="s">
        <v>920</v>
      </c>
      <c r="U13" s="887" t="s">
        <v>754</v>
      </c>
      <c r="V13" s="885" t="s">
        <v>921</v>
      </c>
      <c r="W13" s="891" t="s">
        <v>922</v>
      </c>
      <c r="X13" s="887" t="s">
        <v>754</v>
      </c>
      <c r="Y13" s="893" t="s">
        <v>923</v>
      </c>
      <c r="Z13" s="889" t="s">
        <v>924</v>
      </c>
      <c r="AA13" s="887" t="s">
        <v>754</v>
      </c>
      <c r="AB13" s="885" t="s">
        <v>925</v>
      </c>
      <c r="AC13" s="889" t="s">
        <v>926</v>
      </c>
      <c r="AD13" s="887" t="s">
        <v>754</v>
      </c>
      <c r="AE13" s="889" t="s">
        <v>927</v>
      </c>
      <c r="AF13" s="903" t="s">
        <v>754</v>
      </c>
      <c r="AG13" s="889" t="s">
        <v>928</v>
      </c>
      <c r="AH13" s="885" t="s">
        <v>929</v>
      </c>
      <c r="AI13" s="889" t="s">
        <v>930</v>
      </c>
      <c r="AJ13" s="887" t="s">
        <v>754</v>
      </c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</row>
    <row r="14" spans="1:165" s="236" customFormat="1" ht="26.25" customHeight="1" hidden="1">
      <c r="A14" s="896"/>
      <c r="B14" s="898"/>
      <c r="C14" s="900"/>
      <c r="D14" s="886"/>
      <c r="E14" s="890"/>
      <c r="F14" s="888"/>
      <c r="G14" s="886"/>
      <c r="H14" s="890"/>
      <c r="I14" s="888"/>
      <c r="J14" s="886"/>
      <c r="K14" s="240"/>
      <c r="L14" s="890"/>
      <c r="M14" s="888"/>
      <c r="N14" s="886"/>
      <c r="O14" s="888"/>
      <c r="P14" s="886"/>
      <c r="Q14" s="890"/>
      <c r="R14" s="902"/>
      <c r="S14" s="886"/>
      <c r="T14" s="890"/>
      <c r="U14" s="888"/>
      <c r="V14" s="886"/>
      <c r="W14" s="892"/>
      <c r="X14" s="888"/>
      <c r="Y14" s="894"/>
      <c r="Z14" s="890"/>
      <c r="AA14" s="888"/>
      <c r="AB14" s="886"/>
      <c r="AC14" s="890"/>
      <c r="AD14" s="888"/>
      <c r="AE14" s="890"/>
      <c r="AF14" s="904"/>
      <c r="AG14" s="890"/>
      <c r="AH14" s="886"/>
      <c r="AI14" s="890"/>
      <c r="AJ14" s="888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</row>
    <row r="15" spans="1:165" s="236" customFormat="1" ht="12.75" hidden="1">
      <c r="A15" s="377">
        <v>502</v>
      </c>
      <c r="B15" s="377">
        <f>A15+1</f>
        <v>503</v>
      </c>
      <c r="C15" s="377">
        <f>B15+1</f>
        <v>504</v>
      </c>
      <c r="D15" s="225">
        <v>502</v>
      </c>
      <c r="E15" s="225">
        <f>D15+1</f>
        <v>503</v>
      </c>
      <c r="F15" s="225">
        <f aca="true" t="shared" si="4" ref="F15:X15">E15+1</f>
        <v>504</v>
      </c>
      <c r="G15" s="225">
        <f t="shared" si="4"/>
        <v>505</v>
      </c>
      <c r="H15" s="225">
        <f t="shared" si="4"/>
        <v>506</v>
      </c>
      <c r="I15" s="225">
        <f t="shared" si="4"/>
        <v>507</v>
      </c>
      <c r="J15" s="225">
        <f t="shared" si="4"/>
        <v>508</v>
      </c>
      <c r="K15" s="225"/>
      <c r="L15" s="225">
        <f>J15+1</f>
        <v>509</v>
      </c>
      <c r="M15" s="225">
        <f t="shared" si="4"/>
        <v>510</v>
      </c>
      <c r="N15" s="225">
        <f t="shared" si="4"/>
        <v>511</v>
      </c>
      <c r="O15" s="225" t="e">
        <f>#REF!+1</f>
        <v>#REF!</v>
      </c>
      <c r="P15" s="225" t="e">
        <f t="shared" si="4"/>
        <v>#REF!</v>
      </c>
      <c r="Q15" s="225" t="e">
        <f t="shared" si="4"/>
        <v>#REF!</v>
      </c>
      <c r="R15" s="244" t="e">
        <f t="shared" si="4"/>
        <v>#REF!</v>
      </c>
      <c r="S15" s="225" t="e">
        <f t="shared" si="4"/>
        <v>#REF!</v>
      </c>
      <c r="T15" s="225" t="e">
        <f t="shared" si="4"/>
        <v>#REF!</v>
      </c>
      <c r="U15" s="224" t="e">
        <f t="shared" si="4"/>
        <v>#REF!</v>
      </c>
      <c r="V15" s="225" t="e">
        <f t="shared" si="4"/>
        <v>#REF!</v>
      </c>
      <c r="W15" s="244" t="e">
        <f t="shared" si="4"/>
        <v>#REF!</v>
      </c>
      <c r="X15" s="224" t="e">
        <f t="shared" si="4"/>
        <v>#REF!</v>
      </c>
      <c r="Y15" s="243">
        <v>525</v>
      </c>
      <c r="Z15" s="225">
        <f aca="true" t="shared" si="5" ref="Z15:AJ15">Y15+1</f>
        <v>526</v>
      </c>
      <c r="AA15" s="224">
        <f t="shared" si="5"/>
        <v>527</v>
      </c>
      <c r="AB15" s="225">
        <f t="shared" si="5"/>
        <v>528</v>
      </c>
      <c r="AC15" s="225">
        <f t="shared" si="5"/>
        <v>529</v>
      </c>
      <c r="AD15" s="224">
        <f t="shared" si="5"/>
        <v>530</v>
      </c>
      <c r="AE15" s="224">
        <f t="shared" si="5"/>
        <v>531</v>
      </c>
      <c r="AF15" s="224">
        <f>AG15+1</f>
        <v>533</v>
      </c>
      <c r="AG15" s="224">
        <f>AE15+1</f>
        <v>532</v>
      </c>
      <c r="AH15" s="224">
        <f>AF15+1</f>
        <v>534</v>
      </c>
      <c r="AI15" s="224">
        <f t="shared" si="5"/>
        <v>535</v>
      </c>
      <c r="AJ15" s="224">
        <f t="shared" si="5"/>
        <v>536</v>
      </c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</row>
    <row r="16" spans="1:165" s="236" customFormat="1" ht="13.5" hidden="1" thickBot="1">
      <c r="A16" s="378" t="e">
        <f>'[1]01'!A76</f>
        <v>#REF!</v>
      </c>
      <c r="B16" s="378" t="e">
        <f>SUM('[1]ANEXA 34'!#REF!:'[1]ANEXA 34'!#REF!)</f>
        <v>#REF!</v>
      </c>
      <c r="C16" s="375" t="e">
        <f>A16-B16</f>
        <v>#REF!</v>
      </c>
      <c r="D16" s="245">
        <f>'[1]01'!D76</f>
        <v>0</v>
      </c>
      <c r="E16" s="245" t="e">
        <f>SUM('[1]ANEXA 34'!C12:'[1]ANEXA 34'!C27)</f>
        <v>#REF!</v>
      </c>
      <c r="F16" s="231" t="e">
        <f>D16-E16</f>
        <v>#REF!</v>
      </c>
      <c r="G16" s="245">
        <f>'[1]01'!E76</f>
        <v>0</v>
      </c>
      <c r="H16" s="245" t="e">
        <f>SUM('[1]ANEXA 34'!F12:'[1]ANEXA 34'!F27)</f>
        <v>#REF!</v>
      </c>
      <c r="I16" s="231" t="e">
        <f>G16-H16</f>
        <v>#REF!</v>
      </c>
      <c r="J16" s="245">
        <f>'[1]01'!D77</f>
        <v>5623836</v>
      </c>
      <c r="K16" s="245"/>
      <c r="L16" s="245" t="e">
        <f>'[1]ANEXA 34'!C28</f>
        <v>#REF!</v>
      </c>
      <c r="M16" s="231" t="e">
        <f>J16-L16</f>
        <v>#REF!</v>
      </c>
      <c r="N16" s="245">
        <f>'[1]01'!E77</f>
        <v>0</v>
      </c>
      <c r="O16" s="231" t="e">
        <f>#REF!-#REF!</f>
        <v>#REF!</v>
      </c>
      <c r="P16" s="245">
        <f>'[1]01'!E78</f>
        <v>1685852</v>
      </c>
      <c r="Q16" s="245">
        <f>'[1]ANEXA 34'!F29</f>
        <v>0</v>
      </c>
      <c r="R16" s="246">
        <f>P16-Q16</f>
        <v>1685852</v>
      </c>
      <c r="S16" s="245">
        <f>'[1]01'!D79</f>
        <v>0</v>
      </c>
      <c r="T16" s="245" t="e">
        <f>'[1]ANEXA 34'!C30</f>
        <v>#REF!</v>
      </c>
      <c r="U16" s="231" t="e">
        <f>S16-T16</f>
        <v>#REF!</v>
      </c>
      <c r="V16" s="245">
        <f>'[1]01'!E79</f>
        <v>0</v>
      </c>
      <c r="W16" s="247">
        <f>'[1]ANEXA 34'!F30</f>
        <v>0</v>
      </c>
      <c r="X16" s="231">
        <f>V16-W16</f>
        <v>0</v>
      </c>
      <c r="Y16" s="248">
        <f>'[1]01'!D80</f>
        <v>20551758042</v>
      </c>
      <c r="Z16" s="245" t="e">
        <f>'[1]ANEXA 34'!C31</f>
        <v>#REF!</v>
      </c>
      <c r="AA16" s="231" t="e">
        <f>Y16-Z16</f>
        <v>#REF!</v>
      </c>
      <c r="AB16" s="245">
        <f>'[1]01'!E80</f>
        <v>10003717095</v>
      </c>
      <c r="AC16" s="245">
        <f>'[1]ANEXA 34'!F31</f>
        <v>0</v>
      </c>
      <c r="AD16" s="231">
        <f>AB16-AC16</f>
        <v>10003717095</v>
      </c>
      <c r="AE16" s="245">
        <f>'[1]01'!D81</f>
        <v>-20649712400</v>
      </c>
      <c r="AF16" s="231">
        <f>AE16-AG16</f>
        <v>-20649712400</v>
      </c>
      <c r="AG16" s="245">
        <f>'[1]ANEXA 34'!C32</f>
        <v>0</v>
      </c>
      <c r="AH16" s="245">
        <f>'[1]01'!E81</f>
        <v>-10005402947</v>
      </c>
      <c r="AI16" s="245">
        <f>'[1]ANEXA 34'!F32</f>
        <v>0</v>
      </c>
      <c r="AJ16" s="231">
        <f>AH16-AI16</f>
        <v>-10005402947</v>
      </c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</row>
    <row r="17" spans="76:127" ht="12.75"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</row>
    <row r="18" spans="76:127" ht="12.75"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</row>
    <row r="23" ht="12.75">
      <c r="CI23" s="223"/>
    </row>
    <row r="24" ht="12.75">
      <c r="CI24" s="223"/>
    </row>
    <row r="25" spans="46:47" ht="12.75">
      <c r="AT25" s="223"/>
      <c r="AU25" s="223"/>
    </row>
    <row r="26" spans="19:36" ht="12.75">
      <c r="S26" s="223"/>
      <c r="AJ26" s="223"/>
    </row>
    <row r="30" ht="12.75">
      <c r="BE30" s="223"/>
    </row>
    <row r="34" ht="12.75">
      <c r="AE34" s="223"/>
    </row>
  </sheetData>
  <sheetProtection/>
  <mergeCells count="35">
    <mergeCell ref="AH13:AH14"/>
    <mergeCell ref="AI13:AI14"/>
    <mergeCell ref="AJ13:AJ14"/>
    <mergeCell ref="AB13:AB14"/>
    <mergeCell ref="AC13:AC14"/>
    <mergeCell ref="AD13:AD14"/>
    <mergeCell ref="AE13:AE14"/>
    <mergeCell ref="AG13:AG14"/>
    <mergeCell ref="AF13:AF14"/>
    <mergeCell ref="A13:A14"/>
    <mergeCell ref="B13:B14"/>
    <mergeCell ref="C13:C14"/>
    <mergeCell ref="Q13:Q14"/>
    <mergeCell ref="R13:R14"/>
    <mergeCell ref="S13:S14"/>
    <mergeCell ref="P13:P14"/>
    <mergeCell ref="I13:I14"/>
    <mergeCell ref="N13:N14"/>
    <mergeCell ref="O13:O14"/>
    <mergeCell ref="V13:V14"/>
    <mergeCell ref="W13:W14"/>
    <mergeCell ref="X13:X14"/>
    <mergeCell ref="Y13:Y14"/>
    <mergeCell ref="Z13:Z14"/>
    <mergeCell ref="AA13:AA14"/>
    <mergeCell ref="J13:J14"/>
    <mergeCell ref="U13:U14"/>
    <mergeCell ref="T13:T14"/>
    <mergeCell ref="L13:L14"/>
    <mergeCell ref="M13:M14"/>
    <mergeCell ref="D13:D14"/>
    <mergeCell ref="E13:E14"/>
    <mergeCell ref="F13:F14"/>
    <mergeCell ref="G13:G14"/>
    <mergeCell ref="H13:H14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AM7"/>
  <sheetViews>
    <sheetView zoomScalePageLayoutView="0" workbookViewId="0" topLeftCell="A1">
      <selection activeCell="H32" sqref="H32"/>
    </sheetView>
  </sheetViews>
  <sheetFormatPr defaultColWidth="8.8515625" defaultRowHeight="12.75"/>
  <cols>
    <col min="1" max="1" width="10.7109375" style="303" customWidth="1"/>
    <col min="2" max="2" width="15.140625" style="303" customWidth="1"/>
    <col min="3" max="3" width="8.8515625" style="303" customWidth="1"/>
    <col min="4" max="4" width="10.28125" style="303" customWidth="1"/>
    <col min="5" max="5" width="15.140625" style="303" customWidth="1"/>
    <col min="6" max="6" width="8.8515625" style="303" customWidth="1"/>
    <col min="7" max="7" width="10.8515625" style="303" customWidth="1"/>
    <col min="8" max="8" width="15.140625" style="303" customWidth="1"/>
    <col min="9" max="9" width="8.8515625" style="303" customWidth="1"/>
    <col min="10" max="10" width="10.421875" style="303" customWidth="1"/>
    <col min="11" max="11" width="15.140625" style="303" customWidth="1"/>
    <col min="12" max="12" width="8.8515625" style="303" customWidth="1"/>
    <col min="13" max="13" width="10.7109375" style="303" customWidth="1"/>
    <col min="14" max="14" width="15.140625" style="303" customWidth="1"/>
    <col min="15" max="15" width="11.421875" style="303" customWidth="1"/>
    <col min="16" max="16" width="10.7109375" style="303" customWidth="1"/>
    <col min="17" max="17" width="15.140625" style="303" customWidth="1"/>
    <col min="18" max="18" width="8.8515625" style="303" customWidth="1"/>
    <col min="19" max="19" width="13.140625" style="303" customWidth="1"/>
    <col min="20" max="20" width="15.140625" style="303" customWidth="1"/>
    <col min="21" max="21" width="8.8515625" style="303" customWidth="1"/>
    <col min="22" max="22" width="17.00390625" style="303" customWidth="1"/>
    <col min="23" max="23" width="15.140625" style="303" customWidth="1"/>
    <col min="24" max="24" width="8.8515625" style="303" customWidth="1"/>
    <col min="25" max="25" width="10.421875" style="303" customWidth="1"/>
    <col min="26" max="26" width="15.140625" style="303" customWidth="1"/>
    <col min="27" max="27" width="6.28125" style="303" customWidth="1"/>
    <col min="28" max="28" width="10.140625" style="303" customWidth="1"/>
    <col min="29" max="29" width="15.140625" style="303" customWidth="1"/>
    <col min="30" max="30" width="6.28125" style="303" customWidth="1"/>
    <col min="31" max="31" width="9.57421875" style="303" customWidth="1"/>
    <col min="32" max="32" width="15.140625" style="303" customWidth="1"/>
    <col min="33" max="33" width="6.7109375" style="303" customWidth="1"/>
    <col min="34" max="34" width="9.7109375" style="303" customWidth="1"/>
    <col min="35" max="35" width="15.140625" style="303" customWidth="1"/>
    <col min="36" max="36" width="6.7109375" style="303" customWidth="1"/>
    <col min="37" max="37" width="9.57421875" style="303" customWidth="1"/>
    <col min="38" max="38" width="15.140625" style="303" customWidth="1"/>
    <col min="39" max="16384" width="8.8515625" style="303" customWidth="1"/>
  </cols>
  <sheetData>
    <row r="3" ht="13.5" thickBot="1"/>
    <row r="4" spans="1:39" ht="12.75" customHeight="1">
      <c r="A4" s="905" t="s">
        <v>1043</v>
      </c>
      <c r="B4" s="907" t="s">
        <v>1029</v>
      </c>
      <c r="C4" s="909" t="s">
        <v>751</v>
      </c>
      <c r="D4" s="907" t="s">
        <v>1044</v>
      </c>
      <c r="E4" s="907" t="s">
        <v>1030</v>
      </c>
      <c r="F4" s="909" t="s">
        <v>751</v>
      </c>
      <c r="G4" s="907" t="s">
        <v>1045</v>
      </c>
      <c r="H4" s="907" t="s">
        <v>1031</v>
      </c>
      <c r="I4" s="909" t="s">
        <v>751</v>
      </c>
      <c r="J4" s="907" t="s">
        <v>1046</v>
      </c>
      <c r="K4" s="907" t="s">
        <v>1032</v>
      </c>
      <c r="L4" s="909" t="s">
        <v>751</v>
      </c>
      <c r="M4" s="907" t="s">
        <v>1047</v>
      </c>
      <c r="N4" s="907" t="s">
        <v>1033</v>
      </c>
      <c r="O4" s="909" t="s">
        <v>751</v>
      </c>
      <c r="P4" s="907" t="s">
        <v>1048</v>
      </c>
      <c r="Q4" s="907" t="s">
        <v>1034</v>
      </c>
      <c r="R4" s="909" t="s">
        <v>751</v>
      </c>
      <c r="S4" s="907" t="s">
        <v>1049</v>
      </c>
      <c r="T4" s="907" t="s">
        <v>1035</v>
      </c>
      <c r="U4" s="909" t="s">
        <v>751</v>
      </c>
      <c r="V4" s="907" t="s">
        <v>1050</v>
      </c>
      <c r="W4" s="907" t="s">
        <v>1036</v>
      </c>
      <c r="X4" s="909" t="s">
        <v>751</v>
      </c>
      <c r="Y4" s="907" t="s">
        <v>1051</v>
      </c>
      <c r="Z4" s="907" t="s">
        <v>1037</v>
      </c>
      <c r="AA4" s="909" t="s">
        <v>751</v>
      </c>
      <c r="AB4" s="907" t="s">
        <v>1052</v>
      </c>
      <c r="AC4" s="907" t="s">
        <v>1038</v>
      </c>
      <c r="AD4" s="909" t="s">
        <v>751</v>
      </c>
      <c r="AE4" s="907" t="s">
        <v>1053</v>
      </c>
      <c r="AF4" s="907" t="s">
        <v>1039</v>
      </c>
      <c r="AG4" s="909" t="s">
        <v>751</v>
      </c>
      <c r="AH4" s="907" t="s">
        <v>1054</v>
      </c>
      <c r="AI4" s="907" t="s">
        <v>1040</v>
      </c>
      <c r="AJ4" s="909" t="s">
        <v>751</v>
      </c>
      <c r="AK4" s="907" t="s">
        <v>1055</v>
      </c>
      <c r="AL4" s="907" t="s">
        <v>1041</v>
      </c>
      <c r="AM4" s="911" t="s">
        <v>751</v>
      </c>
    </row>
    <row r="5" spans="1:39" ht="12.75" customHeight="1">
      <c r="A5" s="906"/>
      <c r="B5" s="908"/>
      <c r="C5" s="910"/>
      <c r="D5" s="908"/>
      <c r="E5" s="908"/>
      <c r="F5" s="910"/>
      <c r="G5" s="908"/>
      <c r="H5" s="908"/>
      <c r="I5" s="910"/>
      <c r="J5" s="908"/>
      <c r="K5" s="908"/>
      <c r="L5" s="910"/>
      <c r="M5" s="908"/>
      <c r="N5" s="908"/>
      <c r="O5" s="910"/>
      <c r="P5" s="908"/>
      <c r="Q5" s="908"/>
      <c r="R5" s="910"/>
      <c r="S5" s="908"/>
      <c r="T5" s="908"/>
      <c r="U5" s="910"/>
      <c r="V5" s="908"/>
      <c r="W5" s="908"/>
      <c r="X5" s="910"/>
      <c r="Y5" s="908"/>
      <c r="Z5" s="908"/>
      <c r="AA5" s="910"/>
      <c r="AB5" s="908"/>
      <c r="AC5" s="908"/>
      <c r="AD5" s="910"/>
      <c r="AE5" s="908"/>
      <c r="AF5" s="908"/>
      <c r="AG5" s="910"/>
      <c r="AH5" s="908"/>
      <c r="AI5" s="908"/>
      <c r="AJ5" s="910"/>
      <c r="AK5" s="908"/>
      <c r="AL5" s="908"/>
      <c r="AM5" s="912"/>
    </row>
    <row r="6" spans="1:39" ht="26.25" customHeight="1">
      <c r="A6" s="304">
        <v>1</v>
      </c>
      <c r="B6" s="305">
        <f>A6+1</f>
        <v>2</v>
      </c>
      <c r="C6" s="305">
        <f aca="true" t="shared" si="0" ref="C6:AM6">B6+1</f>
        <v>3</v>
      </c>
      <c r="D6" s="305">
        <f t="shared" si="0"/>
        <v>4</v>
      </c>
      <c r="E6" s="305">
        <f t="shared" si="0"/>
        <v>5</v>
      </c>
      <c r="F6" s="305">
        <f t="shared" si="0"/>
        <v>6</v>
      </c>
      <c r="G6" s="305">
        <f t="shared" si="0"/>
        <v>7</v>
      </c>
      <c r="H6" s="305">
        <f t="shared" si="0"/>
        <v>8</v>
      </c>
      <c r="I6" s="305">
        <f t="shared" si="0"/>
        <v>9</v>
      </c>
      <c r="J6" s="305">
        <f t="shared" si="0"/>
        <v>10</v>
      </c>
      <c r="K6" s="305">
        <f t="shared" si="0"/>
        <v>11</v>
      </c>
      <c r="L6" s="305">
        <f t="shared" si="0"/>
        <v>12</v>
      </c>
      <c r="M6" s="305">
        <f t="shared" si="0"/>
        <v>13</v>
      </c>
      <c r="N6" s="305">
        <f t="shared" si="0"/>
        <v>14</v>
      </c>
      <c r="O6" s="305">
        <f t="shared" si="0"/>
        <v>15</v>
      </c>
      <c r="P6" s="305">
        <f t="shared" si="0"/>
        <v>16</v>
      </c>
      <c r="Q6" s="305">
        <f t="shared" si="0"/>
        <v>17</v>
      </c>
      <c r="R6" s="305">
        <f t="shared" si="0"/>
        <v>18</v>
      </c>
      <c r="S6" s="305">
        <f t="shared" si="0"/>
        <v>19</v>
      </c>
      <c r="T6" s="305">
        <f t="shared" si="0"/>
        <v>20</v>
      </c>
      <c r="U6" s="305">
        <f t="shared" si="0"/>
        <v>21</v>
      </c>
      <c r="V6" s="305">
        <f t="shared" si="0"/>
        <v>22</v>
      </c>
      <c r="W6" s="305">
        <f t="shared" si="0"/>
        <v>23</v>
      </c>
      <c r="X6" s="305">
        <f t="shared" si="0"/>
        <v>24</v>
      </c>
      <c r="Y6" s="305">
        <f t="shared" si="0"/>
        <v>25</v>
      </c>
      <c r="Z6" s="305">
        <f t="shared" si="0"/>
        <v>26</v>
      </c>
      <c r="AA6" s="305">
        <f t="shared" si="0"/>
        <v>27</v>
      </c>
      <c r="AB6" s="305">
        <f t="shared" si="0"/>
        <v>28</v>
      </c>
      <c r="AC6" s="305">
        <f t="shared" si="0"/>
        <v>29</v>
      </c>
      <c r="AD6" s="305">
        <f t="shared" si="0"/>
        <v>30</v>
      </c>
      <c r="AE6" s="305">
        <f t="shared" si="0"/>
        <v>31</v>
      </c>
      <c r="AF6" s="305">
        <f t="shared" si="0"/>
        <v>32</v>
      </c>
      <c r="AG6" s="305">
        <f t="shared" si="0"/>
        <v>33</v>
      </c>
      <c r="AH6" s="305">
        <f t="shared" si="0"/>
        <v>34</v>
      </c>
      <c r="AI6" s="305">
        <f t="shared" si="0"/>
        <v>35</v>
      </c>
      <c r="AJ6" s="305">
        <f t="shared" si="0"/>
        <v>36</v>
      </c>
      <c r="AK6" s="305">
        <f t="shared" si="0"/>
        <v>37</v>
      </c>
      <c r="AL6" s="305">
        <f t="shared" si="0"/>
        <v>38</v>
      </c>
      <c r="AM6" s="305">
        <f t="shared" si="0"/>
        <v>39</v>
      </c>
    </row>
    <row r="7" spans="1:39" ht="13.5" thickBot="1">
      <c r="A7" s="306">
        <f>'anexa II'!C14</f>
        <v>0</v>
      </c>
      <c r="B7" s="307">
        <f>'02'!F11</f>
        <v>0</v>
      </c>
      <c r="C7" s="308">
        <f>A7-B7</f>
        <v>0</v>
      </c>
      <c r="D7" s="307">
        <f>'anexa II'!C40</f>
        <v>0</v>
      </c>
      <c r="E7" s="307">
        <f>'02'!F12</f>
        <v>0</v>
      </c>
      <c r="F7" s="308">
        <f>D7-E7</f>
        <v>0</v>
      </c>
      <c r="G7" s="307">
        <f>'anexa II'!C46</f>
        <v>0</v>
      </c>
      <c r="H7" s="307">
        <f>'02'!F13</f>
        <v>0</v>
      </c>
      <c r="I7" s="308">
        <f>G7-H7</f>
        <v>0</v>
      </c>
      <c r="J7" s="307">
        <f>'anexa II'!C57</f>
        <v>0</v>
      </c>
      <c r="K7" s="307">
        <f>'02'!F14</f>
        <v>0</v>
      </c>
      <c r="L7" s="308">
        <f>J7-K7</f>
        <v>0</v>
      </c>
      <c r="M7" s="307">
        <f>'anexa II'!C68</f>
        <v>0</v>
      </c>
      <c r="N7" s="307">
        <f>'02'!F26</f>
        <v>0</v>
      </c>
      <c r="O7" s="308">
        <f>M7-N7</f>
        <v>0</v>
      </c>
      <c r="P7" s="307">
        <f>'anexa II'!C79</f>
        <v>0</v>
      </c>
      <c r="Q7" s="307">
        <f>'02'!F34</f>
        <v>0</v>
      </c>
      <c r="R7" s="308">
        <f>P7-Q7</f>
        <v>0</v>
      </c>
      <c r="S7" s="307">
        <f>'anexa II'!C83</f>
        <v>0</v>
      </c>
      <c r="T7" s="307">
        <f>'02'!F17</f>
        <v>0</v>
      </c>
      <c r="U7" s="308">
        <f>S7-T7</f>
        <v>0</v>
      </c>
      <c r="V7" s="307">
        <f>'anexa II'!C95</f>
        <v>252749850</v>
      </c>
      <c r="W7" s="307">
        <f>'02'!F18</f>
        <v>252749850</v>
      </c>
      <c r="X7" s="308">
        <f>V7-W7</f>
        <v>0</v>
      </c>
      <c r="Y7" s="307">
        <f>'anexa II'!C106</f>
        <v>2400323</v>
      </c>
      <c r="Z7" s="307">
        <f>'02'!F19</f>
        <v>2400323</v>
      </c>
      <c r="AA7" s="308">
        <f>Y7-Z7</f>
        <v>0</v>
      </c>
      <c r="AB7" s="307">
        <f>'anexa II'!C136</f>
        <v>0</v>
      </c>
      <c r="AC7" s="307">
        <f>'02'!F20</f>
        <v>0</v>
      </c>
      <c r="AD7" s="308">
        <f>AB7-AC7</f>
        <v>0</v>
      </c>
      <c r="AE7" s="307">
        <f>'anexa II'!C147</f>
        <v>20926</v>
      </c>
      <c r="AF7" s="307">
        <f>'02'!F21</f>
        <v>20926</v>
      </c>
      <c r="AG7" s="308">
        <f>AE7-AF7</f>
        <v>0</v>
      </c>
      <c r="AH7" s="307">
        <f>'anexa II'!C151</f>
        <v>0</v>
      </c>
      <c r="AI7" s="307">
        <f>'02'!F27</f>
        <v>0</v>
      </c>
      <c r="AJ7" s="308">
        <f>AH7-AI7</f>
        <v>0</v>
      </c>
      <c r="AK7" s="307">
        <f>'anexa II'!C163</f>
        <v>0</v>
      </c>
      <c r="AL7" s="307">
        <f>'02'!F35</f>
        <v>0</v>
      </c>
      <c r="AM7" s="309">
        <f>AK7-AL7</f>
        <v>0</v>
      </c>
    </row>
  </sheetData>
  <sheetProtection/>
  <mergeCells count="39">
    <mergeCell ref="AK4:AK5"/>
    <mergeCell ref="AL4:AL5"/>
    <mergeCell ref="AM4:AM5"/>
    <mergeCell ref="AE4:AE5"/>
    <mergeCell ref="AF4:AF5"/>
    <mergeCell ref="AG4:AG5"/>
    <mergeCell ref="AH4:AH5"/>
    <mergeCell ref="AI4:AI5"/>
    <mergeCell ref="AJ4:AJ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L53"/>
  <sheetViews>
    <sheetView zoomScalePageLayoutView="0" workbookViewId="0" topLeftCell="B25">
      <selection activeCell="F19" sqref="F19"/>
    </sheetView>
  </sheetViews>
  <sheetFormatPr defaultColWidth="9.28125" defaultRowHeight="12.75"/>
  <cols>
    <col min="1" max="1" width="3.57421875" style="10" hidden="1" customWidth="1"/>
    <col min="2" max="2" width="5.57421875" style="10" customWidth="1"/>
    <col min="3" max="3" width="57.00390625" style="10" bestFit="1" customWidth="1"/>
    <col min="4" max="4" width="5.421875" style="10" customWidth="1"/>
    <col min="5" max="5" width="14.421875" style="10" customWidth="1"/>
    <col min="6" max="6" width="20.28125" style="11" customWidth="1"/>
    <col min="7" max="16384" width="9.28125" style="10" customWidth="1"/>
  </cols>
  <sheetData>
    <row r="1" spans="2:6" ht="15">
      <c r="B1" s="801" t="s">
        <v>1409</v>
      </c>
      <c r="C1" s="808"/>
      <c r="D1" s="477"/>
      <c r="E1" s="477"/>
      <c r="F1" s="478"/>
    </row>
    <row r="2" spans="2:6" ht="15">
      <c r="B2" s="801" t="s">
        <v>1410</v>
      </c>
      <c r="C2" s="808"/>
      <c r="D2" s="477"/>
      <c r="E2" s="477"/>
      <c r="F2" s="478"/>
    </row>
    <row r="3" spans="2:6" ht="15">
      <c r="B3" s="479"/>
      <c r="C3" s="477"/>
      <c r="D3" s="477"/>
      <c r="E3" s="477"/>
      <c r="F3" s="478"/>
    </row>
    <row r="4" spans="2:6" ht="15">
      <c r="B4" s="809" t="s">
        <v>1414</v>
      </c>
      <c r="C4" s="810"/>
      <c r="D4" s="810"/>
      <c r="E4" s="810"/>
      <c r="F4" s="810"/>
    </row>
    <row r="5" spans="2:6" ht="15">
      <c r="B5" s="811" t="s">
        <v>1415</v>
      </c>
      <c r="C5" s="811"/>
      <c r="D5" s="811"/>
      <c r="E5" s="811"/>
      <c r="F5" s="811"/>
    </row>
    <row r="6" spans="2:12" ht="13.5" thickBot="1">
      <c r="B6" s="752" t="s">
        <v>98</v>
      </c>
      <c r="C6" s="483"/>
      <c r="D6" s="483"/>
      <c r="E6" s="483"/>
      <c r="F6" s="753" t="s">
        <v>99</v>
      </c>
      <c r="L6" s="12"/>
    </row>
    <row r="7" spans="2:6" ht="19.5" customHeight="1">
      <c r="B7" s="754" t="s">
        <v>100</v>
      </c>
      <c r="C7" s="812" t="s">
        <v>101</v>
      </c>
      <c r="D7" s="812" t="s">
        <v>102</v>
      </c>
      <c r="E7" s="803" t="s">
        <v>1321</v>
      </c>
      <c r="F7" s="805" t="s">
        <v>1317</v>
      </c>
    </row>
    <row r="8" spans="2:6" ht="12.75">
      <c r="B8" s="755" t="s">
        <v>103</v>
      </c>
      <c r="C8" s="804"/>
      <c r="D8" s="804"/>
      <c r="E8" s="804"/>
      <c r="F8" s="806"/>
    </row>
    <row r="9" spans="2:6" ht="12.75">
      <c r="B9" s="14" t="s">
        <v>6</v>
      </c>
      <c r="C9" s="13" t="s">
        <v>7</v>
      </c>
      <c r="D9" s="13" t="s">
        <v>8</v>
      </c>
      <c r="E9" s="13">
        <v>1</v>
      </c>
      <c r="F9" s="756">
        <v>2</v>
      </c>
    </row>
    <row r="10" spans="2:6" ht="12.75">
      <c r="B10" s="14" t="s">
        <v>104</v>
      </c>
      <c r="C10" s="15" t="s">
        <v>105</v>
      </c>
      <c r="D10" s="16" t="s">
        <v>10</v>
      </c>
      <c r="E10" s="757"/>
      <c r="F10" s="24"/>
    </row>
    <row r="11" spans="2:6" ht="32.25" customHeight="1">
      <c r="B11" s="14" t="s">
        <v>14</v>
      </c>
      <c r="C11" s="15" t="s">
        <v>1252</v>
      </c>
      <c r="D11" s="16" t="s">
        <v>13</v>
      </c>
      <c r="E11" s="17"/>
      <c r="F11" s="24"/>
    </row>
    <row r="12" spans="2:6" ht="19.5" customHeight="1">
      <c r="B12" s="14" t="s">
        <v>17</v>
      </c>
      <c r="C12" s="15" t="s">
        <v>1253</v>
      </c>
      <c r="D12" s="16" t="s">
        <v>16</v>
      </c>
      <c r="E12" s="17"/>
      <c r="F12" s="24"/>
    </row>
    <row r="13" spans="2:6" ht="25.5">
      <c r="B13" s="14" t="s">
        <v>20</v>
      </c>
      <c r="C13" s="15" t="s">
        <v>1254</v>
      </c>
      <c r="D13" s="16" t="s">
        <v>19</v>
      </c>
      <c r="E13" s="17"/>
      <c r="F13" s="24"/>
    </row>
    <row r="14" spans="2:6" ht="12.75">
      <c r="B14" s="14" t="s">
        <v>23</v>
      </c>
      <c r="C14" s="15" t="s">
        <v>1255</v>
      </c>
      <c r="D14" s="16" t="s">
        <v>22</v>
      </c>
      <c r="E14" s="17"/>
      <c r="F14" s="24"/>
    </row>
    <row r="15" spans="2:6" s="23" customFormat="1" ht="20.25" customHeight="1">
      <c r="B15" s="18"/>
      <c r="C15" s="19" t="s">
        <v>106</v>
      </c>
      <c r="D15" s="20" t="s">
        <v>25</v>
      </c>
      <c r="E15" s="21">
        <f>E11+E12+E13+E14</f>
        <v>0</v>
      </c>
      <c r="F15" s="22">
        <f>F11+F12+F13+F14</f>
        <v>0</v>
      </c>
    </row>
    <row r="16" spans="2:6" ht="12.75">
      <c r="B16" s="14" t="s">
        <v>107</v>
      </c>
      <c r="C16" s="15" t="s">
        <v>108</v>
      </c>
      <c r="D16" s="16" t="s">
        <v>28</v>
      </c>
      <c r="E16" s="17"/>
      <c r="F16" s="24"/>
    </row>
    <row r="17" spans="2:6" ht="25.5">
      <c r="B17" s="14" t="s">
        <v>14</v>
      </c>
      <c r="C17" s="15" t="s">
        <v>109</v>
      </c>
      <c r="D17" s="16" t="s">
        <v>30</v>
      </c>
      <c r="E17" s="17"/>
      <c r="F17" s="24"/>
    </row>
    <row r="18" spans="2:6" ht="15" customHeight="1">
      <c r="B18" s="14" t="s">
        <v>17</v>
      </c>
      <c r="C18" s="15" t="s">
        <v>110</v>
      </c>
      <c r="D18" s="16" t="s">
        <v>31</v>
      </c>
      <c r="E18" s="17">
        <v>253179194</v>
      </c>
      <c r="F18" s="24">
        <v>252749850</v>
      </c>
    </row>
    <row r="19" spans="2:6" ht="41.25" customHeight="1">
      <c r="B19" s="14" t="s">
        <v>20</v>
      </c>
      <c r="C19" s="15" t="s">
        <v>111</v>
      </c>
      <c r="D19" s="13">
        <v>10</v>
      </c>
      <c r="E19" s="17">
        <v>2433273</v>
      </c>
      <c r="F19" s="24">
        <v>2400323</v>
      </c>
    </row>
    <row r="20" spans="2:6" ht="12.75">
      <c r="B20" s="14" t="s">
        <v>23</v>
      </c>
      <c r="C20" s="15" t="s">
        <v>112</v>
      </c>
      <c r="D20" s="13">
        <v>11</v>
      </c>
      <c r="E20" s="17"/>
      <c r="F20" s="24"/>
    </row>
    <row r="21" spans="2:6" ht="12.75">
      <c r="B21" s="14" t="s">
        <v>26</v>
      </c>
      <c r="C21" s="15" t="s">
        <v>113</v>
      </c>
      <c r="D21" s="13">
        <v>12</v>
      </c>
      <c r="E21" s="17">
        <v>34520</v>
      </c>
      <c r="F21" s="24">
        <v>20926</v>
      </c>
    </row>
    <row r="22" spans="2:6" s="23" customFormat="1" ht="12.75">
      <c r="B22" s="25"/>
      <c r="C22" s="19" t="s">
        <v>114</v>
      </c>
      <c r="D22" s="26">
        <v>13</v>
      </c>
      <c r="E22" s="21">
        <f>SUM(E17:E21)</f>
        <v>255646987</v>
      </c>
      <c r="F22" s="22">
        <f>SUM(F17:F21)</f>
        <v>255171099</v>
      </c>
    </row>
    <row r="23" spans="2:6" ht="17.25" customHeight="1">
      <c r="B23" s="14" t="s">
        <v>115</v>
      </c>
      <c r="C23" s="15" t="s">
        <v>116</v>
      </c>
      <c r="D23" s="13">
        <v>14</v>
      </c>
      <c r="E23" s="17"/>
      <c r="F23" s="24"/>
    </row>
    <row r="24" spans="2:6" s="23" customFormat="1" ht="12" customHeight="1">
      <c r="B24" s="18"/>
      <c r="C24" s="19" t="s">
        <v>117</v>
      </c>
      <c r="D24" s="26">
        <v>15</v>
      </c>
      <c r="E24" s="21"/>
      <c r="F24" s="22"/>
    </row>
    <row r="25" spans="2:6" s="23" customFormat="1" ht="12.75" customHeight="1">
      <c r="B25" s="18"/>
      <c r="C25" s="19" t="s">
        <v>118</v>
      </c>
      <c r="D25" s="26">
        <v>16</v>
      </c>
      <c r="E25" s="21">
        <f>E22-E15</f>
        <v>255646987</v>
      </c>
      <c r="F25" s="22">
        <f>F22-F15</f>
        <v>255171099</v>
      </c>
    </row>
    <row r="26" spans="2:6" ht="12.75">
      <c r="B26" s="14" t="s">
        <v>119</v>
      </c>
      <c r="C26" s="15" t="s">
        <v>120</v>
      </c>
      <c r="D26" s="13">
        <v>17</v>
      </c>
      <c r="E26" s="17"/>
      <c r="F26" s="24"/>
    </row>
    <row r="27" spans="2:6" ht="25.5">
      <c r="B27" s="14" t="s">
        <v>121</v>
      </c>
      <c r="C27" s="15" t="s">
        <v>122</v>
      </c>
      <c r="D27" s="13">
        <v>18</v>
      </c>
      <c r="E27" s="17"/>
      <c r="F27" s="24"/>
    </row>
    <row r="28" spans="2:6" ht="12.75">
      <c r="B28" s="14" t="s">
        <v>123</v>
      </c>
      <c r="C28" s="15" t="s">
        <v>124</v>
      </c>
      <c r="D28" s="13">
        <v>19</v>
      </c>
      <c r="E28" s="17"/>
      <c r="F28" s="24"/>
    </row>
    <row r="29" spans="2:6" s="23" customFormat="1" ht="12" customHeight="1">
      <c r="B29" s="18"/>
      <c r="C29" s="19" t="s">
        <v>125</v>
      </c>
      <c r="D29" s="26">
        <v>20</v>
      </c>
      <c r="E29" s="21">
        <f>E26-E27</f>
        <v>0</v>
      </c>
      <c r="F29" s="22">
        <f>F26-F27</f>
        <v>0</v>
      </c>
    </row>
    <row r="30" spans="2:6" s="23" customFormat="1" ht="14.25" customHeight="1">
      <c r="B30" s="18"/>
      <c r="C30" s="19" t="s">
        <v>126</v>
      </c>
      <c r="D30" s="26">
        <v>21</v>
      </c>
      <c r="E30" s="21">
        <f>E27-E26</f>
        <v>0</v>
      </c>
      <c r="F30" s="22">
        <f>F27-F26</f>
        <v>0</v>
      </c>
    </row>
    <row r="31" spans="2:6" ht="17.25" customHeight="1">
      <c r="B31" s="14" t="s">
        <v>127</v>
      </c>
      <c r="C31" s="15" t="s">
        <v>1256</v>
      </c>
      <c r="D31" s="13">
        <v>22</v>
      </c>
      <c r="E31" s="17"/>
      <c r="F31" s="24"/>
    </row>
    <row r="32" spans="2:6" s="23" customFormat="1" ht="16.5" customHeight="1">
      <c r="B32" s="18"/>
      <c r="C32" s="19" t="s">
        <v>128</v>
      </c>
      <c r="D32" s="26">
        <v>23</v>
      </c>
      <c r="E32" s="21">
        <f>E24+E29</f>
        <v>0</v>
      </c>
      <c r="F32" s="22">
        <f>F24+F29</f>
        <v>0</v>
      </c>
    </row>
    <row r="33" spans="2:6" s="23" customFormat="1" ht="18" customHeight="1">
      <c r="B33" s="18"/>
      <c r="C33" s="19" t="s">
        <v>129</v>
      </c>
      <c r="D33" s="26">
        <v>24</v>
      </c>
      <c r="E33" s="21">
        <f>E25+E30</f>
        <v>255646987</v>
      </c>
      <c r="F33" s="22">
        <f>F25+F30</f>
        <v>255171099</v>
      </c>
    </row>
    <row r="34" spans="2:6" ht="19.5" customHeight="1">
      <c r="B34" s="14" t="s">
        <v>130</v>
      </c>
      <c r="C34" s="15" t="s">
        <v>1257</v>
      </c>
      <c r="D34" s="13">
        <v>25</v>
      </c>
      <c r="E34" s="17"/>
      <c r="F34" s="24"/>
    </row>
    <row r="35" spans="2:6" ht="12.75">
      <c r="B35" s="14" t="s">
        <v>131</v>
      </c>
      <c r="C35" s="15" t="s">
        <v>132</v>
      </c>
      <c r="D35" s="13">
        <v>26</v>
      </c>
      <c r="E35" s="17"/>
      <c r="F35" s="24"/>
    </row>
    <row r="36" spans="2:6" ht="12.75">
      <c r="B36" s="14" t="s">
        <v>1266</v>
      </c>
      <c r="C36" s="15" t="s">
        <v>133</v>
      </c>
      <c r="D36" s="13">
        <v>27</v>
      </c>
      <c r="E36" s="17"/>
      <c r="F36" s="24"/>
    </row>
    <row r="37" spans="2:6" s="23" customFormat="1" ht="12.75">
      <c r="B37" s="18"/>
      <c r="C37" s="19" t="s">
        <v>134</v>
      </c>
      <c r="D37" s="26">
        <v>28</v>
      </c>
      <c r="E37" s="21">
        <f>E34-E35</f>
        <v>0</v>
      </c>
      <c r="F37" s="22">
        <f>F34-F35</f>
        <v>0</v>
      </c>
    </row>
    <row r="38" spans="2:6" s="23" customFormat="1" ht="12.75">
      <c r="B38" s="18"/>
      <c r="C38" s="19" t="s">
        <v>135</v>
      </c>
      <c r="D38" s="26">
        <v>29</v>
      </c>
      <c r="E38" s="21">
        <f>E35-E34</f>
        <v>0</v>
      </c>
      <c r="F38" s="22">
        <f>F35-F34</f>
        <v>0</v>
      </c>
    </row>
    <row r="39" spans="2:6" ht="12" customHeight="1">
      <c r="B39" s="14" t="s">
        <v>1267</v>
      </c>
      <c r="C39" s="15" t="s">
        <v>136</v>
      </c>
      <c r="D39" s="13" t="s">
        <v>270</v>
      </c>
      <c r="E39" s="17"/>
      <c r="F39" s="24"/>
    </row>
    <row r="40" spans="2:6" s="23" customFormat="1" ht="12.75">
      <c r="B40" s="18"/>
      <c r="C40" s="19" t="s">
        <v>137</v>
      </c>
      <c r="D40" s="26" t="s">
        <v>1258</v>
      </c>
      <c r="E40" s="21">
        <f>E32+E37</f>
        <v>0</v>
      </c>
      <c r="F40" s="22">
        <f>F32+F37</f>
        <v>0</v>
      </c>
    </row>
    <row r="41" spans="2:6" s="23" customFormat="1" ht="12.75">
      <c r="B41" s="343"/>
      <c r="C41" s="344" t="s">
        <v>138</v>
      </c>
      <c r="D41" s="345" t="s">
        <v>1259</v>
      </c>
      <c r="E41" s="758">
        <f>E33+E38</f>
        <v>255646987</v>
      </c>
      <c r="F41" s="759">
        <f>F33+F38</f>
        <v>255171099</v>
      </c>
    </row>
    <row r="42" spans="2:6" ht="12.75">
      <c r="B42" s="760"/>
      <c r="C42" s="761" t="s">
        <v>1264</v>
      </c>
      <c r="D42" s="762" t="s">
        <v>1260</v>
      </c>
      <c r="E42" s="763"/>
      <c r="F42" s="764"/>
    </row>
    <row r="43" spans="2:6" ht="12.75">
      <c r="B43" s="14" t="s">
        <v>1268</v>
      </c>
      <c r="C43" s="15" t="s">
        <v>1261</v>
      </c>
      <c r="D43" s="762">
        <v>30</v>
      </c>
      <c r="E43" s="763"/>
      <c r="F43" s="765"/>
    </row>
    <row r="44" spans="2:6" ht="12.75">
      <c r="B44" s="760"/>
      <c r="C44" s="19" t="s">
        <v>1262</v>
      </c>
      <c r="D44" s="762">
        <v>31</v>
      </c>
      <c r="E44" s="21">
        <f>E40-E42</f>
        <v>0</v>
      </c>
      <c r="F44" s="22">
        <f>F40-F42</f>
        <v>0</v>
      </c>
    </row>
    <row r="45" spans="2:6" ht="13.5" thickBot="1">
      <c r="B45" s="766"/>
      <c r="C45" s="27" t="s">
        <v>1263</v>
      </c>
      <c r="D45" s="767">
        <v>32</v>
      </c>
      <c r="E45" s="768">
        <f>E41+E42</f>
        <v>255646987</v>
      </c>
      <c r="F45" s="769">
        <f>F41+F42</f>
        <v>255171099</v>
      </c>
    </row>
    <row r="46" spans="2:6" ht="12.75">
      <c r="B46" s="346"/>
      <c r="C46" s="347"/>
      <c r="D46" s="348"/>
      <c r="E46" s="349"/>
      <c r="F46" s="349"/>
    </row>
    <row r="47" spans="3:6" ht="12.75">
      <c r="C47" s="807" t="s">
        <v>1265</v>
      </c>
      <c r="D47" s="807"/>
      <c r="E47" s="807"/>
      <c r="F47" s="807"/>
    </row>
    <row r="49" spans="3:6" ht="15" customHeight="1">
      <c r="C49" s="404" t="s">
        <v>1413</v>
      </c>
      <c r="D49" s="405"/>
      <c r="E49" s="799" t="s">
        <v>1404</v>
      </c>
      <c r="F49" s="799"/>
    </row>
    <row r="50" spans="3:6" ht="15">
      <c r="C50" s="404" t="s">
        <v>1405</v>
      </c>
      <c r="D50" s="405"/>
      <c r="E50" s="800"/>
      <c r="F50" s="800"/>
    </row>
    <row r="51" spans="3:6" ht="15">
      <c r="C51" s="406"/>
      <c r="D51" s="406"/>
      <c r="E51" s="476"/>
      <c r="F51" s="476"/>
    </row>
    <row r="52" spans="3:6" ht="15">
      <c r="C52" s="406"/>
      <c r="D52" s="406"/>
      <c r="E52" s="799" t="s">
        <v>1406</v>
      </c>
      <c r="F52" s="799"/>
    </row>
    <row r="53" spans="3:6" ht="15">
      <c r="C53" s="406"/>
      <c r="D53" s="406"/>
      <c r="E53" s="800" t="s">
        <v>1407</v>
      </c>
      <c r="F53" s="800"/>
    </row>
  </sheetData>
  <sheetProtection/>
  <mergeCells count="13">
    <mergeCell ref="E50:F50"/>
    <mergeCell ref="C7:C8"/>
    <mergeCell ref="D7:D8"/>
    <mergeCell ref="E7:E8"/>
    <mergeCell ref="F7:F8"/>
    <mergeCell ref="C47:F47"/>
    <mergeCell ref="E52:F52"/>
    <mergeCell ref="E53:F53"/>
    <mergeCell ref="B1:C1"/>
    <mergeCell ref="B2:C2"/>
    <mergeCell ref="B4:F4"/>
    <mergeCell ref="B5:F5"/>
    <mergeCell ref="E49:F49"/>
  </mergeCells>
  <printOptions horizontalCentered="1"/>
  <pageMargins left="0.2362204724409449" right="0.2362204724409449" top="0.2755905511811024" bottom="0.15748031496062992" header="0.2755905511811024" footer="0.15748031496062992"/>
  <pageSetup horizontalDpi="600" verticalDpi="600" orientation="portrait" paperSize="9" scale="96" r:id="rId1"/>
  <ignoredErrors>
    <ignoredError sqref="D10:D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K815"/>
  <sheetViews>
    <sheetView zoomScalePageLayoutView="0" workbookViewId="0" topLeftCell="A10">
      <selection activeCell="B34" sqref="B34"/>
    </sheetView>
  </sheetViews>
  <sheetFormatPr defaultColWidth="8.7109375" defaultRowHeight="12.75"/>
  <cols>
    <col min="1" max="1" width="8.7109375" style="29" customWidth="1"/>
    <col min="2" max="2" width="52.57421875" style="29" customWidth="1"/>
    <col min="3" max="3" width="11.8515625" style="29" customWidth="1"/>
    <col min="4" max="4" width="16.00390625" style="30" bestFit="1" customWidth="1"/>
    <col min="5" max="5" width="14.57421875" style="30" customWidth="1"/>
    <col min="6" max="6" width="21.8515625" style="30" customWidth="1"/>
    <col min="7" max="7" width="19.00390625" style="30" customWidth="1"/>
    <col min="8" max="8" width="19.421875" style="30" customWidth="1"/>
    <col min="9" max="16384" width="8.7109375" style="29" customWidth="1"/>
  </cols>
  <sheetData>
    <row r="1" spans="2:8" s="10" customFormat="1" ht="15">
      <c r="B1" s="801" t="s">
        <v>1409</v>
      </c>
      <c r="C1" s="802"/>
      <c r="D1" s="477"/>
      <c r="E1" s="478"/>
      <c r="F1" s="478"/>
      <c r="G1" s="478"/>
      <c r="H1" s="478"/>
    </row>
    <row r="2" spans="2:8" s="10" customFormat="1" ht="15">
      <c r="B2" s="801" t="s">
        <v>1410</v>
      </c>
      <c r="C2" s="802"/>
      <c r="D2" s="477"/>
      <c r="E2" s="478"/>
      <c r="F2" s="478"/>
      <c r="G2" s="478"/>
      <c r="H2" s="478"/>
    </row>
    <row r="3" spans="2:8" ht="15">
      <c r="B3" s="413"/>
      <c r="C3" s="475"/>
      <c r="D3" s="477"/>
      <c r="E3" s="478"/>
      <c r="F3" s="478"/>
      <c r="G3" s="478"/>
      <c r="H3" s="478"/>
    </row>
    <row r="4" spans="2:8" s="10" customFormat="1" ht="17.25" customHeight="1">
      <c r="B4" s="809" t="s">
        <v>1416</v>
      </c>
      <c r="C4" s="809"/>
      <c r="D4" s="809"/>
      <c r="E4" s="809"/>
      <c r="F4" s="809"/>
      <c r="G4" s="809"/>
      <c r="H4" s="809"/>
    </row>
    <row r="5" spans="2:8" ht="17.25" customHeight="1">
      <c r="B5" s="813" t="s">
        <v>1412</v>
      </c>
      <c r="C5" s="813"/>
      <c r="D5" s="813"/>
      <c r="E5" s="813"/>
      <c r="F5" s="813"/>
      <c r="G5" s="813"/>
      <c r="H5" s="813"/>
    </row>
    <row r="6" spans="2:8" ht="15">
      <c r="B6" s="816"/>
      <c r="C6" s="816"/>
      <c r="D6" s="816"/>
      <c r="E6" s="816"/>
      <c r="F6" s="816"/>
      <c r="G6" s="816"/>
      <c r="H6" s="31"/>
    </row>
    <row r="7" spans="2:11" ht="17.25" customHeight="1" thickBot="1">
      <c r="B7" s="488" t="s">
        <v>139</v>
      </c>
      <c r="C7" s="477"/>
      <c r="D7" s="478"/>
      <c r="E7" s="478"/>
      <c r="F7" s="478"/>
      <c r="G7" s="477"/>
      <c r="H7" s="708" t="s">
        <v>2</v>
      </c>
      <c r="K7" s="29" t="s">
        <v>140</v>
      </c>
    </row>
    <row r="8" spans="2:8" ht="33" customHeight="1" thickBot="1">
      <c r="B8" s="32" t="s">
        <v>101</v>
      </c>
      <c r="C8" s="47" t="s">
        <v>102</v>
      </c>
      <c r="D8" s="746"/>
      <c r="E8" s="33">
        <v>5311</v>
      </c>
      <c r="F8" s="34"/>
      <c r="G8" s="33" t="s">
        <v>141</v>
      </c>
      <c r="H8" s="48">
        <v>552</v>
      </c>
    </row>
    <row r="9" spans="2:8" ht="15">
      <c r="B9" s="727" t="s">
        <v>6</v>
      </c>
      <c r="C9" s="728" t="s">
        <v>7</v>
      </c>
      <c r="D9" s="747" t="s">
        <v>154</v>
      </c>
      <c r="E9" s="747">
        <v>2</v>
      </c>
      <c r="F9" s="748">
        <v>3</v>
      </c>
      <c r="G9" s="748" t="s">
        <v>155</v>
      </c>
      <c r="H9" s="783">
        <v>11</v>
      </c>
    </row>
    <row r="10" spans="2:8" ht="15">
      <c r="B10" s="730" t="s">
        <v>142</v>
      </c>
      <c r="C10" s="40" t="s">
        <v>10</v>
      </c>
      <c r="D10" s="36"/>
      <c r="E10" s="35"/>
      <c r="F10" s="749"/>
      <c r="G10" s="749"/>
      <c r="H10" s="784"/>
    </row>
    <row r="11" spans="2:8" ht="15">
      <c r="B11" s="730" t="s">
        <v>143</v>
      </c>
      <c r="C11" s="40" t="s">
        <v>13</v>
      </c>
      <c r="D11" s="36">
        <f>E11+F11+G11</f>
        <v>157053</v>
      </c>
      <c r="E11" s="36">
        <v>157053</v>
      </c>
      <c r="F11" s="749"/>
      <c r="G11" s="749"/>
      <c r="H11" s="784"/>
    </row>
    <row r="12" spans="2:8" ht="15">
      <c r="B12" s="730" t="s">
        <v>144</v>
      </c>
      <c r="C12" s="40" t="s">
        <v>16</v>
      </c>
      <c r="D12" s="36">
        <f>E12+F12+G12</f>
        <v>255398656</v>
      </c>
      <c r="E12" s="36">
        <v>157053</v>
      </c>
      <c r="F12" s="749">
        <v>255241603</v>
      </c>
      <c r="G12" s="749"/>
      <c r="H12" s="784"/>
    </row>
    <row r="13" spans="2:8" s="39" customFormat="1" ht="32.25" customHeight="1">
      <c r="B13" s="734" t="s">
        <v>145</v>
      </c>
      <c r="C13" s="37" t="s">
        <v>19</v>
      </c>
      <c r="D13" s="38">
        <f>D11-D12</f>
        <v>-255241603</v>
      </c>
      <c r="E13" s="38">
        <f>E11-E12</f>
        <v>0</v>
      </c>
      <c r="F13" s="38">
        <f>F11-F12</f>
        <v>-255241603</v>
      </c>
      <c r="G13" s="38">
        <f>G11-G12</f>
        <v>0</v>
      </c>
      <c r="H13" s="785">
        <f>H11-H12</f>
        <v>0</v>
      </c>
    </row>
    <row r="14" spans="2:8" ht="15">
      <c r="B14" s="730" t="s">
        <v>146</v>
      </c>
      <c r="C14" s="40" t="s">
        <v>22</v>
      </c>
      <c r="D14" s="36"/>
      <c r="E14" s="36"/>
      <c r="F14" s="749"/>
      <c r="G14" s="749"/>
      <c r="H14" s="784"/>
    </row>
    <row r="15" spans="2:8" ht="15">
      <c r="B15" s="730" t="s">
        <v>147</v>
      </c>
      <c r="C15" s="40" t="s">
        <v>25</v>
      </c>
      <c r="D15" s="36">
        <f>E15+F15+G15</f>
        <v>0</v>
      </c>
      <c r="E15" s="36"/>
      <c r="F15" s="749"/>
      <c r="G15" s="749">
        <f>H15</f>
        <v>0</v>
      </c>
      <c r="H15" s="784"/>
    </row>
    <row r="16" spans="2:8" ht="15">
      <c r="B16" s="730" t="s">
        <v>144</v>
      </c>
      <c r="C16" s="40" t="s">
        <v>28</v>
      </c>
      <c r="D16" s="36">
        <f>E16+F16+G16</f>
        <v>0</v>
      </c>
      <c r="E16" s="36"/>
      <c r="F16" s="749"/>
      <c r="G16" s="749">
        <f>H16</f>
        <v>0</v>
      </c>
      <c r="H16" s="784"/>
    </row>
    <row r="17" spans="2:8" s="39" customFormat="1" ht="23.25" customHeight="1">
      <c r="B17" s="734" t="s">
        <v>148</v>
      </c>
      <c r="C17" s="37" t="s">
        <v>30</v>
      </c>
      <c r="D17" s="38">
        <f>D15-D16</f>
        <v>0</v>
      </c>
      <c r="E17" s="38">
        <f>E15-E16</f>
        <v>0</v>
      </c>
      <c r="F17" s="38">
        <f>F15-F16</f>
        <v>0</v>
      </c>
      <c r="G17" s="38">
        <f>G16-G15</f>
        <v>0</v>
      </c>
      <c r="H17" s="785">
        <f>H16-H15</f>
        <v>0</v>
      </c>
    </row>
    <row r="18" spans="2:8" ht="15">
      <c r="B18" s="730" t="s">
        <v>149</v>
      </c>
      <c r="C18" s="40" t="s">
        <v>31</v>
      </c>
      <c r="D18" s="36"/>
      <c r="E18" s="36"/>
      <c r="F18" s="749"/>
      <c r="G18" s="749"/>
      <c r="H18" s="784"/>
    </row>
    <row r="19" spans="2:8" ht="15">
      <c r="B19" s="730" t="s">
        <v>147</v>
      </c>
      <c r="C19" s="42">
        <v>10</v>
      </c>
      <c r="D19" s="36">
        <f>E19+G19</f>
        <v>0</v>
      </c>
      <c r="E19" s="36"/>
      <c r="F19" s="749"/>
      <c r="G19" s="749">
        <f>H19</f>
        <v>0</v>
      </c>
      <c r="H19" s="784"/>
    </row>
    <row r="20" spans="2:8" ht="15">
      <c r="B20" s="730" t="s">
        <v>144</v>
      </c>
      <c r="C20" s="42">
        <v>11</v>
      </c>
      <c r="D20" s="36">
        <f>E20+G20</f>
        <v>0</v>
      </c>
      <c r="E20" s="36"/>
      <c r="F20" s="749"/>
      <c r="G20" s="749">
        <f>H20</f>
        <v>0</v>
      </c>
      <c r="H20" s="784"/>
    </row>
    <row r="21" spans="2:8" s="39" customFormat="1" ht="24" customHeight="1">
      <c r="B21" s="734" t="s">
        <v>150</v>
      </c>
      <c r="C21" s="41">
        <v>12</v>
      </c>
      <c r="D21" s="38">
        <f>D19-D20</f>
        <v>0</v>
      </c>
      <c r="E21" s="38">
        <f>E19-E20</f>
        <v>0</v>
      </c>
      <c r="F21" s="38">
        <f>F19-F20</f>
        <v>0</v>
      </c>
      <c r="G21" s="38">
        <f>G20-G19</f>
        <v>0</v>
      </c>
      <c r="H21" s="785">
        <f>H20-H19</f>
        <v>0</v>
      </c>
    </row>
    <row r="22" spans="2:8" s="39" customFormat="1" ht="33" customHeight="1">
      <c r="B22" s="734" t="s">
        <v>151</v>
      </c>
      <c r="C22" s="41">
        <v>13</v>
      </c>
      <c r="D22" s="38">
        <f>D13+D17+D21</f>
        <v>-255241603</v>
      </c>
      <c r="E22" s="38">
        <f>E13+E17+E21</f>
        <v>0</v>
      </c>
      <c r="F22" s="38">
        <f>F13+F17+F21</f>
        <v>-255241603</v>
      </c>
      <c r="G22" s="38">
        <f>G13+G17+G21</f>
        <v>0</v>
      </c>
      <c r="H22" s="785">
        <f>H13+H17+H21</f>
        <v>0</v>
      </c>
    </row>
    <row r="23" spans="2:8" ht="30">
      <c r="B23" s="730" t="s">
        <v>152</v>
      </c>
      <c r="C23" s="42">
        <v>14</v>
      </c>
      <c r="D23" s="38">
        <f>E23+F23+G23</f>
        <v>0</v>
      </c>
      <c r="E23" s="36"/>
      <c r="F23" s="749"/>
      <c r="G23" s="749"/>
      <c r="H23" s="784"/>
    </row>
    <row r="24" spans="2:8" ht="22.5" customHeight="1">
      <c r="B24" s="750" t="s">
        <v>1015</v>
      </c>
      <c r="C24" s="301" t="s">
        <v>1010</v>
      </c>
      <c r="D24" s="302" t="s">
        <v>194</v>
      </c>
      <c r="E24" s="302" t="s">
        <v>194</v>
      </c>
      <c r="F24" s="302" t="s">
        <v>194</v>
      </c>
      <c r="G24" s="302" t="s">
        <v>194</v>
      </c>
      <c r="H24" s="786" t="s">
        <v>194</v>
      </c>
    </row>
    <row r="25" spans="2:8" ht="60">
      <c r="B25" s="750" t="s">
        <v>1014</v>
      </c>
      <c r="C25" s="301" t="s">
        <v>1011</v>
      </c>
      <c r="D25" s="302" t="s">
        <v>194</v>
      </c>
      <c r="E25" s="302" t="s">
        <v>194</v>
      </c>
      <c r="F25" s="302" t="s">
        <v>194</v>
      </c>
      <c r="G25" s="302" t="s">
        <v>194</v>
      </c>
      <c r="H25" s="786" t="s">
        <v>194</v>
      </c>
    </row>
    <row r="26" spans="2:8" ht="30">
      <c r="B26" s="750" t="s">
        <v>1013</v>
      </c>
      <c r="C26" s="301" t="s">
        <v>1012</v>
      </c>
      <c r="D26" s="302" t="s">
        <v>194</v>
      </c>
      <c r="E26" s="302" t="s">
        <v>194</v>
      </c>
      <c r="F26" s="302" t="s">
        <v>194</v>
      </c>
      <c r="G26" s="302" t="s">
        <v>194</v>
      </c>
      <c r="H26" s="786" t="s">
        <v>194</v>
      </c>
    </row>
    <row r="27" spans="2:8" s="39" customFormat="1" ht="30.75" thickBot="1">
      <c r="B27" s="751" t="s">
        <v>153</v>
      </c>
      <c r="C27" s="43">
        <v>15</v>
      </c>
      <c r="D27" s="44">
        <f>D22+D23</f>
        <v>-255241603</v>
      </c>
      <c r="E27" s="44">
        <f>E22+E23</f>
        <v>0</v>
      </c>
      <c r="F27" s="44">
        <f>F22+F23</f>
        <v>-255241603</v>
      </c>
      <c r="G27" s="44">
        <f>G22+G23</f>
        <v>0</v>
      </c>
      <c r="H27" s="787">
        <f>H22+H23</f>
        <v>0</v>
      </c>
    </row>
    <row r="28" ht="15">
      <c r="B28" s="28"/>
    </row>
    <row r="29" spans="2:8" s="1" customFormat="1" ht="18" customHeight="1">
      <c r="B29" s="480" t="s">
        <v>1408</v>
      </c>
      <c r="C29" s="481"/>
      <c r="D29" s="814" t="s">
        <v>1404</v>
      </c>
      <c r="E29" s="815"/>
      <c r="F29" s="406"/>
      <c r="G29" s="800" t="s">
        <v>1406</v>
      </c>
      <c r="H29" s="800"/>
    </row>
    <row r="30" spans="2:8" s="10" customFormat="1" ht="16.5" customHeight="1">
      <c r="B30" s="480" t="s">
        <v>1405</v>
      </c>
      <c r="C30" s="5"/>
      <c r="D30" s="814"/>
      <c r="E30" s="815"/>
      <c r="F30" s="414"/>
      <c r="G30" s="800" t="s">
        <v>1407</v>
      </c>
      <c r="H30" s="800"/>
    </row>
    <row r="31" spans="2:8" s="10" customFormat="1" ht="16.5" customHeight="1">
      <c r="B31" s="480"/>
      <c r="C31" s="5"/>
      <c r="D31" s="780"/>
      <c r="E31" s="781"/>
      <c r="F31" s="414"/>
      <c r="G31" s="477"/>
      <c r="H31" s="477"/>
    </row>
    <row r="32" spans="2:8" s="10" customFormat="1" ht="16.5">
      <c r="B32" s="404"/>
      <c r="C32" s="405"/>
      <c r="D32" s="817" t="s">
        <v>1417</v>
      </c>
      <c r="E32" s="817"/>
      <c r="F32" s="482"/>
      <c r="G32" s="800"/>
      <c r="H32" s="800"/>
    </row>
    <row r="33" spans="2:8" s="10" customFormat="1" ht="15">
      <c r="B33" s="406"/>
      <c r="C33" s="406"/>
      <c r="D33" s="476"/>
      <c r="E33" s="476"/>
      <c r="F33" s="483"/>
      <c r="G33" s="800"/>
      <c r="H33" s="800"/>
    </row>
    <row r="34" spans="2:8" s="1" customFormat="1" ht="16.5">
      <c r="B34" s="6"/>
      <c r="C34" s="6"/>
      <c r="D34" s="7"/>
      <c r="E34" s="8"/>
      <c r="F34" s="10"/>
      <c r="G34" s="10"/>
      <c r="H34" s="10"/>
    </row>
    <row r="35" s="1" customFormat="1" ht="18" customHeight="1">
      <c r="C35" s="45"/>
    </row>
    <row r="36" spans="2:8" ht="16.5">
      <c r="B36" s="9"/>
      <c r="C36" s="5"/>
      <c r="D36" s="9"/>
      <c r="E36" s="5"/>
      <c r="F36" s="2"/>
      <c r="G36" s="8"/>
      <c r="H36" s="8"/>
    </row>
    <row r="37" spans="2:8" ht="16.5">
      <c r="B37" s="45"/>
      <c r="C37" s="45"/>
      <c r="D37" s="46"/>
      <c r="E37" s="46"/>
      <c r="G37" s="8"/>
      <c r="H37" s="8"/>
    </row>
    <row r="38" spans="2:5" ht="15">
      <c r="B38" s="45"/>
      <c r="C38" s="45"/>
      <c r="D38" s="46"/>
      <c r="E38" s="46"/>
    </row>
    <row r="39" spans="2:5" ht="15">
      <c r="B39" s="45"/>
      <c r="C39" s="45"/>
      <c r="D39" s="46"/>
      <c r="E39" s="46"/>
    </row>
    <row r="40" spans="2:5" ht="15">
      <c r="B40" s="45"/>
      <c r="C40" s="45"/>
      <c r="D40" s="46"/>
      <c r="E40" s="46"/>
    </row>
    <row r="41" spans="2:5" ht="15">
      <c r="B41" s="45"/>
      <c r="C41" s="45"/>
      <c r="D41" s="46"/>
      <c r="E41" s="46"/>
    </row>
    <row r="42" spans="2:5" ht="15">
      <c r="B42" s="45"/>
      <c r="C42" s="45"/>
      <c r="D42" s="46"/>
      <c r="E42" s="46"/>
    </row>
    <row r="43" spans="2:5" ht="15">
      <c r="B43" s="45"/>
      <c r="C43" s="45"/>
      <c r="D43" s="46"/>
      <c r="E43" s="46"/>
    </row>
    <row r="44" spans="2:5" ht="15">
      <c r="B44" s="45"/>
      <c r="C44" s="45"/>
      <c r="D44" s="46"/>
      <c r="E44" s="46"/>
    </row>
    <row r="45" spans="2:5" ht="15">
      <c r="B45" s="45"/>
      <c r="C45" s="45"/>
      <c r="D45" s="46"/>
      <c r="E45" s="46"/>
    </row>
    <row r="46" spans="2:5" ht="15">
      <c r="B46" s="45"/>
      <c r="C46" s="45"/>
      <c r="D46" s="46"/>
      <c r="E46" s="46"/>
    </row>
    <row r="47" spans="2:5" ht="15">
      <c r="B47" s="45"/>
      <c r="C47" s="45"/>
      <c r="D47" s="46"/>
      <c r="E47" s="46"/>
    </row>
    <row r="48" spans="2:11" s="30" customFormat="1" ht="15">
      <c r="B48" s="45"/>
      <c r="C48" s="45"/>
      <c r="D48" s="46"/>
      <c r="E48" s="46"/>
      <c r="I48" s="29"/>
      <c r="J48" s="29"/>
      <c r="K48" s="29"/>
    </row>
    <row r="49" spans="2:11" s="30" customFormat="1" ht="15">
      <c r="B49" s="45"/>
      <c r="C49" s="45"/>
      <c r="D49" s="46"/>
      <c r="E49" s="46"/>
      <c r="I49" s="29"/>
      <c r="J49" s="29"/>
      <c r="K49" s="29"/>
    </row>
    <row r="50" spans="2:11" s="30" customFormat="1" ht="15">
      <c r="B50" s="45"/>
      <c r="C50" s="45"/>
      <c r="D50" s="46"/>
      <c r="E50" s="46"/>
      <c r="I50" s="29"/>
      <c r="J50" s="29"/>
      <c r="K50" s="29"/>
    </row>
    <row r="51" spans="2:11" s="30" customFormat="1" ht="15">
      <c r="B51" s="45"/>
      <c r="C51" s="45"/>
      <c r="D51" s="46"/>
      <c r="E51" s="46"/>
      <c r="I51" s="29"/>
      <c r="J51" s="29"/>
      <c r="K51" s="29"/>
    </row>
    <row r="52" spans="2:11" s="30" customFormat="1" ht="15">
      <c r="B52" s="45"/>
      <c r="C52" s="45"/>
      <c r="D52" s="46"/>
      <c r="E52" s="46"/>
      <c r="I52" s="29"/>
      <c r="J52" s="29"/>
      <c r="K52" s="29"/>
    </row>
    <row r="53" spans="2:11" s="30" customFormat="1" ht="15">
      <c r="B53" s="45"/>
      <c r="C53" s="45"/>
      <c r="D53" s="46"/>
      <c r="E53" s="46"/>
      <c r="I53" s="29"/>
      <c r="J53" s="29"/>
      <c r="K53" s="29"/>
    </row>
    <row r="54" spans="2:11" s="30" customFormat="1" ht="15">
      <c r="B54" s="45"/>
      <c r="C54" s="45"/>
      <c r="D54" s="46"/>
      <c r="E54" s="46"/>
      <c r="I54" s="29"/>
      <c r="J54" s="29"/>
      <c r="K54" s="29"/>
    </row>
    <row r="55" spans="2:11" s="30" customFormat="1" ht="15">
      <c r="B55" s="45"/>
      <c r="C55" s="45"/>
      <c r="D55" s="46"/>
      <c r="E55" s="46"/>
      <c r="I55" s="29"/>
      <c r="J55" s="29"/>
      <c r="K55" s="29"/>
    </row>
    <row r="56" spans="2:11" s="30" customFormat="1" ht="15">
      <c r="B56" s="45"/>
      <c r="C56" s="45"/>
      <c r="D56" s="46"/>
      <c r="E56" s="46"/>
      <c r="I56" s="29"/>
      <c r="J56" s="29"/>
      <c r="K56" s="29"/>
    </row>
    <row r="57" spans="2:11" s="30" customFormat="1" ht="15">
      <c r="B57" s="45"/>
      <c r="C57" s="45"/>
      <c r="D57" s="46"/>
      <c r="E57" s="46"/>
      <c r="I57" s="29"/>
      <c r="J57" s="29"/>
      <c r="K57" s="29"/>
    </row>
    <row r="58" spans="2:11" s="30" customFormat="1" ht="15">
      <c r="B58" s="45"/>
      <c r="C58" s="45"/>
      <c r="D58" s="46"/>
      <c r="E58" s="46"/>
      <c r="I58" s="29"/>
      <c r="J58" s="29"/>
      <c r="K58" s="29"/>
    </row>
    <row r="59" spans="2:11" s="30" customFormat="1" ht="15">
      <c r="B59" s="45"/>
      <c r="C59" s="45"/>
      <c r="D59" s="46"/>
      <c r="E59" s="46"/>
      <c r="I59" s="29"/>
      <c r="J59" s="29"/>
      <c r="K59" s="29"/>
    </row>
    <row r="60" spans="2:11" s="30" customFormat="1" ht="15">
      <c r="B60" s="45"/>
      <c r="C60" s="45"/>
      <c r="D60" s="46"/>
      <c r="E60" s="46"/>
      <c r="I60" s="29"/>
      <c r="J60" s="29"/>
      <c r="K60" s="29"/>
    </row>
    <row r="61" spans="2:11" s="30" customFormat="1" ht="15">
      <c r="B61" s="45"/>
      <c r="C61" s="45"/>
      <c r="D61" s="46"/>
      <c r="E61" s="46"/>
      <c r="I61" s="29"/>
      <c r="J61" s="29"/>
      <c r="K61" s="29"/>
    </row>
    <row r="62" spans="2:11" s="30" customFormat="1" ht="15">
      <c r="B62" s="45"/>
      <c r="C62" s="45"/>
      <c r="D62" s="46"/>
      <c r="E62" s="46"/>
      <c r="I62" s="29"/>
      <c r="J62" s="29"/>
      <c r="K62" s="29"/>
    </row>
    <row r="63" spans="2:11" s="30" customFormat="1" ht="15">
      <c r="B63" s="45"/>
      <c r="C63" s="45"/>
      <c r="D63" s="46"/>
      <c r="E63" s="46"/>
      <c r="I63" s="29"/>
      <c r="J63" s="29"/>
      <c r="K63" s="29"/>
    </row>
    <row r="64" spans="2:11" s="30" customFormat="1" ht="15">
      <c r="B64" s="45"/>
      <c r="C64" s="45"/>
      <c r="D64" s="46"/>
      <c r="E64" s="46"/>
      <c r="I64" s="29"/>
      <c r="J64" s="29"/>
      <c r="K64" s="29"/>
    </row>
    <row r="65" spans="2:11" s="30" customFormat="1" ht="15">
      <c r="B65" s="45"/>
      <c r="C65" s="45"/>
      <c r="D65" s="46"/>
      <c r="E65" s="46"/>
      <c r="I65" s="29"/>
      <c r="J65" s="29"/>
      <c r="K65" s="29"/>
    </row>
    <row r="66" spans="2:11" s="30" customFormat="1" ht="15">
      <c r="B66" s="45"/>
      <c r="C66" s="45"/>
      <c r="D66" s="46"/>
      <c r="E66" s="46"/>
      <c r="I66" s="29"/>
      <c r="J66" s="29"/>
      <c r="K66" s="29"/>
    </row>
    <row r="67" spans="2:11" s="30" customFormat="1" ht="15">
      <c r="B67" s="45"/>
      <c r="C67" s="45"/>
      <c r="D67" s="46"/>
      <c r="E67" s="46"/>
      <c r="I67" s="29"/>
      <c r="J67" s="29"/>
      <c r="K67" s="29"/>
    </row>
    <row r="68" spans="2:11" s="30" customFormat="1" ht="15">
      <c r="B68" s="45"/>
      <c r="C68" s="45"/>
      <c r="D68" s="46"/>
      <c r="E68" s="46"/>
      <c r="I68" s="29"/>
      <c r="J68" s="29"/>
      <c r="K68" s="29"/>
    </row>
    <row r="69" spans="2:11" s="30" customFormat="1" ht="15">
      <c r="B69" s="45"/>
      <c r="C69" s="45"/>
      <c r="D69" s="46"/>
      <c r="E69" s="46"/>
      <c r="I69" s="29"/>
      <c r="J69" s="29"/>
      <c r="K69" s="29"/>
    </row>
    <row r="70" spans="2:11" s="30" customFormat="1" ht="15">
      <c r="B70" s="45"/>
      <c r="C70" s="45"/>
      <c r="D70" s="46"/>
      <c r="E70" s="46"/>
      <c r="I70" s="29"/>
      <c r="J70" s="29"/>
      <c r="K70" s="29"/>
    </row>
    <row r="71" spans="2:11" s="30" customFormat="1" ht="15">
      <c r="B71" s="45"/>
      <c r="C71" s="45"/>
      <c r="D71" s="46"/>
      <c r="E71" s="46"/>
      <c r="I71" s="29"/>
      <c r="J71" s="29"/>
      <c r="K71" s="29"/>
    </row>
    <row r="72" spans="2:11" s="30" customFormat="1" ht="15">
      <c r="B72" s="45"/>
      <c r="C72" s="45"/>
      <c r="D72" s="46"/>
      <c r="E72" s="46"/>
      <c r="I72" s="29"/>
      <c r="J72" s="29"/>
      <c r="K72" s="29"/>
    </row>
    <row r="73" spans="2:11" s="30" customFormat="1" ht="15">
      <c r="B73" s="45"/>
      <c r="C73" s="45"/>
      <c r="D73" s="46"/>
      <c r="E73" s="46"/>
      <c r="I73" s="29"/>
      <c r="J73" s="29"/>
      <c r="K73" s="29"/>
    </row>
    <row r="74" spans="2:11" s="30" customFormat="1" ht="15">
      <c r="B74" s="45"/>
      <c r="C74" s="45"/>
      <c r="D74" s="46"/>
      <c r="E74" s="46"/>
      <c r="I74" s="29"/>
      <c r="J74" s="29"/>
      <c r="K74" s="29"/>
    </row>
    <row r="75" spans="2:11" s="30" customFormat="1" ht="15">
      <c r="B75" s="45"/>
      <c r="C75" s="45"/>
      <c r="D75" s="46"/>
      <c r="E75" s="46"/>
      <c r="I75" s="29"/>
      <c r="J75" s="29"/>
      <c r="K75" s="29"/>
    </row>
    <row r="76" spans="2:11" s="30" customFormat="1" ht="15">
      <c r="B76" s="45"/>
      <c r="C76" s="45"/>
      <c r="D76" s="46"/>
      <c r="E76" s="46"/>
      <c r="I76" s="29"/>
      <c r="J76" s="29"/>
      <c r="K76" s="29"/>
    </row>
    <row r="77" spans="2:11" s="30" customFormat="1" ht="15">
      <c r="B77" s="45"/>
      <c r="C77" s="45"/>
      <c r="D77" s="46"/>
      <c r="E77" s="46"/>
      <c r="I77" s="29"/>
      <c r="J77" s="29"/>
      <c r="K77" s="29"/>
    </row>
    <row r="78" spans="2:11" s="30" customFormat="1" ht="15">
      <c r="B78" s="45"/>
      <c r="C78" s="45"/>
      <c r="D78" s="46"/>
      <c r="E78" s="46"/>
      <c r="I78" s="29"/>
      <c r="J78" s="29"/>
      <c r="K78" s="29"/>
    </row>
    <row r="79" spans="2:11" s="30" customFormat="1" ht="15">
      <c r="B79" s="45"/>
      <c r="C79" s="45"/>
      <c r="D79" s="46"/>
      <c r="E79" s="46"/>
      <c r="I79" s="29"/>
      <c r="J79" s="29"/>
      <c r="K79" s="29"/>
    </row>
    <row r="80" spans="2:11" s="30" customFormat="1" ht="15">
      <c r="B80" s="45"/>
      <c r="C80" s="45"/>
      <c r="D80" s="46"/>
      <c r="E80" s="46"/>
      <c r="I80" s="29"/>
      <c r="J80" s="29"/>
      <c r="K80" s="29"/>
    </row>
    <row r="81" spans="2:11" s="30" customFormat="1" ht="15">
      <c r="B81" s="45"/>
      <c r="C81" s="45"/>
      <c r="D81" s="46"/>
      <c r="E81" s="46"/>
      <c r="I81" s="29"/>
      <c r="J81" s="29"/>
      <c r="K81" s="29"/>
    </row>
    <row r="82" spans="2:11" s="30" customFormat="1" ht="15">
      <c r="B82" s="45"/>
      <c r="C82" s="45"/>
      <c r="D82" s="46"/>
      <c r="E82" s="46"/>
      <c r="I82" s="29"/>
      <c r="J82" s="29"/>
      <c r="K82" s="29"/>
    </row>
    <row r="83" spans="2:11" s="30" customFormat="1" ht="15">
      <c r="B83" s="45"/>
      <c r="C83" s="45"/>
      <c r="D83" s="46"/>
      <c r="E83" s="46"/>
      <c r="I83" s="29"/>
      <c r="J83" s="29"/>
      <c r="K83" s="29"/>
    </row>
    <row r="84" spans="2:11" s="30" customFormat="1" ht="15">
      <c r="B84" s="45"/>
      <c r="C84" s="45"/>
      <c r="D84" s="46"/>
      <c r="E84" s="46"/>
      <c r="I84" s="29"/>
      <c r="J84" s="29"/>
      <c r="K84" s="29"/>
    </row>
    <row r="85" spans="2:11" s="30" customFormat="1" ht="15">
      <c r="B85" s="45"/>
      <c r="C85" s="45"/>
      <c r="D85" s="46"/>
      <c r="E85" s="46"/>
      <c r="I85" s="29"/>
      <c r="J85" s="29"/>
      <c r="K85" s="29"/>
    </row>
    <row r="86" spans="2:11" s="30" customFormat="1" ht="15">
      <c r="B86" s="45"/>
      <c r="C86" s="45"/>
      <c r="D86" s="46"/>
      <c r="E86" s="46"/>
      <c r="I86" s="29"/>
      <c r="J86" s="29"/>
      <c r="K86" s="29"/>
    </row>
    <row r="87" spans="2:11" s="30" customFormat="1" ht="15">
      <c r="B87" s="45"/>
      <c r="C87" s="45"/>
      <c r="D87" s="46"/>
      <c r="E87" s="46"/>
      <c r="I87" s="29"/>
      <c r="J87" s="29"/>
      <c r="K87" s="29"/>
    </row>
    <row r="88" spans="2:11" s="30" customFormat="1" ht="15">
      <c r="B88" s="45"/>
      <c r="C88" s="45"/>
      <c r="D88" s="46"/>
      <c r="E88" s="46"/>
      <c r="I88" s="29"/>
      <c r="J88" s="29"/>
      <c r="K88" s="29"/>
    </row>
    <row r="89" spans="2:11" s="30" customFormat="1" ht="15">
      <c r="B89" s="45"/>
      <c r="C89" s="45"/>
      <c r="D89" s="46"/>
      <c r="E89" s="46"/>
      <c r="I89" s="29"/>
      <c r="J89" s="29"/>
      <c r="K89" s="29"/>
    </row>
    <row r="90" spans="2:11" s="30" customFormat="1" ht="15">
      <c r="B90" s="45"/>
      <c r="C90" s="45"/>
      <c r="D90" s="46"/>
      <c r="E90" s="46"/>
      <c r="I90" s="29"/>
      <c r="J90" s="29"/>
      <c r="K90" s="29"/>
    </row>
    <row r="91" spans="2:11" s="30" customFormat="1" ht="15">
      <c r="B91" s="45"/>
      <c r="C91" s="45"/>
      <c r="D91" s="46"/>
      <c r="E91" s="46"/>
      <c r="I91" s="29"/>
      <c r="J91" s="29"/>
      <c r="K91" s="29"/>
    </row>
    <row r="92" spans="2:11" s="30" customFormat="1" ht="15">
      <c r="B92" s="45"/>
      <c r="C92" s="45"/>
      <c r="D92" s="46"/>
      <c r="E92" s="46"/>
      <c r="I92" s="29"/>
      <c r="J92" s="29"/>
      <c r="K92" s="29"/>
    </row>
    <row r="93" spans="2:11" s="30" customFormat="1" ht="15">
      <c r="B93" s="45"/>
      <c r="C93" s="45"/>
      <c r="D93" s="46"/>
      <c r="E93" s="46"/>
      <c r="I93" s="29"/>
      <c r="J93" s="29"/>
      <c r="K93" s="29"/>
    </row>
    <row r="94" spans="2:11" s="30" customFormat="1" ht="15">
      <c r="B94" s="45"/>
      <c r="C94" s="45"/>
      <c r="D94" s="46"/>
      <c r="E94" s="46"/>
      <c r="I94" s="29"/>
      <c r="J94" s="29"/>
      <c r="K94" s="29"/>
    </row>
    <row r="95" spans="2:11" s="30" customFormat="1" ht="15">
      <c r="B95" s="45"/>
      <c r="C95" s="45"/>
      <c r="D95" s="46"/>
      <c r="E95" s="46"/>
      <c r="I95" s="29"/>
      <c r="J95" s="29"/>
      <c r="K95" s="29"/>
    </row>
    <row r="96" spans="2:11" s="30" customFormat="1" ht="15">
      <c r="B96" s="45"/>
      <c r="C96" s="45"/>
      <c r="D96" s="46"/>
      <c r="E96" s="46"/>
      <c r="I96" s="29"/>
      <c r="J96" s="29"/>
      <c r="K96" s="29"/>
    </row>
    <row r="97" spans="2:11" s="30" customFormat="1" ht="15">
      <c r="B97" s="45"/>
      <c r="C97" s="45"/>
      <c r="D97" s="46"/>
      <c r="E97" s="46"/>
      <c r="I97" s="29"/>
      <c r="J97" s="29"/>
      <c r="K97" s="29"/>
    </row>
    <row r="98" spans="2:11" s="30" customFormat="1" ht="15">
      <c r="B98" s="45"/>
      <c r="C98" s="45"/>
      <c r="D98" s="46"/>
      <c r="E98" s="46"/>
      <c r="I98" s="29"/>
      <c r="J98" s="29"/>
      <c r="K98" s="29"/>
    </row>
    <row r="99" spans="2:11" s="30" customFormat="1" ht="15">
      <c r="B99" s="45"/>
      <c r="C99" s="45"/>
      <c r="D99" s="46"/>
      <c r="E99" s="46"/>
      <c r="I99" s="29"/>
      <c r="J99" s="29"/>
      <c r="K99" s="29"/>
    </row>
    <row r="100" spans="2:11" s="30" customFormat="1" ht="15">
      <c r="B100" s="45"/>
      <c r="C100" s="45"/>
      <c r="D100" s="46"/>
      <c r="E100" s="46"/>
      <c r="I100" s="29"/>
      <c r="J100" s="29"/>
      <c r="K100" s="29"/>
    </row>
    <row r="101" spans="2:11" s="30" customFormat="1" ht="15">
      <c r="B101" s="45"/>
      <c r="C101" s="45"/>
      <c r="D101" s="46"/>
      <c r="E101" s="46"/>
      <c r="I101" s="29"/>
      <c r="J101" s="29"/>
      <c r="K101" s="29"/>
    </row>
    <row r="102" spans="2:11" s="30" customFormat="1" ht="15">
      <c r="B102" s="45"/>
      <c r="C102" s="45"/>
      <c r="D102" s="46"/>
      <c r="E102" s="46"/>
      <c r="I102" s="29"/>
      <c r="J102" s="29"/>
      <c r="K102" s="29"/>
    </row>
    <row r="103" spans="2:11" s="30" customFormat="1" ht="15">
      <c r="B103" s="45"/>
      <c r="C103" s="45"/>
      <c r="D103" s="46"/>
      <c r="E103" s="46"/>
      <c r="I103" s="29"/>
      <c r="J103" s="29"/>
      <c r="K103" s="29"/>
    </row>
    <row r="104" spans="2:11" s="30" customFormat="1" ht="15">
      <c r="B104" s="45"/>
      <c r="C104" s="45"/>
      <c r="D104" s="46"/>
      <c r="E104" s="46"/>
      <c r="I104" s="29"/>
      <c r="J104" s="29"/>
      <c r="K104" s="29"/>
    </row>
    <row r="105" spans="2:11" s="30" customFormat="1" ht="15">
      <c r="B105" s="45"/>
      <c r="C105" s="45"/>
      <c r="D105" s="46"/>
      <c r="E105" s="46"/>
      <c r="I105" s="29"/>
      <c r="J105" s="29"/>
      <c r="K105" s="29"/>
    </row>
    <row r="106" spans="2:11" s="30" customFormat="1" ht="15">
      <c r="B106" s="45"/>
      <c r="C106" s="45"/>
      <c r="D106" s="46"/>
      <c r="E106" s="46"/>
      <c r="I106" s="29"/>
      <c r="J106" s="29"/>
      <c r="K106" s="29"/>
    </row>
    <row r="107" spans="2:11" s="30" customFormat="1" ht="15">
      <c r="B107" s="45"/>
      <c r="C107" s="45"/>
      <c r="D107" s="46"/>
      <c r="E107" s="46"/>
      <c r="I107" s="29"/>
      <c r="J107" s="29"/>
      <c r="K107" s="29"/>
    </row>
    <row r="108" spans="2:11" s="30" customFormat="1" ht="15">
      <c r="B108" s="45"/>
      <c r="C108" s="45"/>
      <c r="D108" s="46"/>
      <c r="E108" s="46"/>
      <c r="I108" s="29"/>
      <c r="J108" s="29"/>
      <c r="K108" s="29"/>
    </row>
    <row r="109" spans="2:11" s="30" customFormat="1" ht="15">
      <c r="B109" s="45"/>
      <c r="C109" s="45"/>
      <c r="D109" s="46"/>
      <c r="E109" s="46"/>
      <c r="I109" s="29"/>
      <c r="J109" s="29"/>
      <c r="K109" s="29"/>
    </row>
    <row r="110" spans="2:11" s="30" customFormat="1" ht="15">
      <c r="B110" s="45"/>
      <c r="C110" s="45"/>
      <c r="D110" s="46"/>
      <c r="E110" s="46"/>
      <c r="I110" s="29"/>
      <c r="J110" s="29"/>
      <c r="K110" s="29"/>
    </row>
    <row r="111" spans="2:11" s="30" customFormat="1" ht="15">
      <c r="B111" s="45"/>
      <c r="C111" s="45"/>
      <c r="D111" s="46"/>
      <c r="E111" s="46"/>
      <c r="I111" s="29"/>
      <c r="J111" s="29"/>
      <c r="K111" s="29"/>
    </row>
    <row r="112" spans="2:11" s="30" customFormat="1" ht="15">
      <c r="B112" s="45"/>
      <c r="C112" s="45"/>
      <c r="D112" s="46"/>
      <c r="E112" s="46"/>
      <c r="I112" s="29"/>
      <c r="J112" s="29"/>
      <c r="K112" s="29"/>
    </row>
    <row r="113" spans="2:11" s="30" customFormat="1" ht="15">
      <c r="B113" s="45"/>
      <c r="C113" s="45"/>
      <c r="D113" s="46"/>
      <c r="E113" s="46"/>
      <c r="I113" s="29"/>
      <c r="J113" s="29"/>
      <c r="K113" s="29"/>
    </row>
    <row r="114" spans="2:11" s="30" customFormat="1" ht="15">
      <c r="B114" s="45"/>
      <c r="C114" s="45"/>
      <c r="D114" s="46"/>
      <c r="E114" s="46"/>
      <c r="I114" s="29"/>
      <c r="J114" s="29"/>
      <c r="K114" s="29"/>
    </row>
    <row r="115" spans="2:11" s="30" customFormat="1" ht="15">
      <c r="B115" s="45"/>
      <c r="C115" s="45"/>
      <c r="D115" s="46"/>
      <c r="E115" s="46"/>
      <c r="I115" s="29"/>
      <c r="J115" s="29"/>
      <c r="K115" s="29"/>
    </row>
    <row r="116" spans="2:11" s="30" customFormat="1" ht="15">
      <c r="B116" s="45"/>
      <c r="C116" s="45"/>
      <c r="D116" s="46"/>
      <c r="E116" s="46"/>
      <c r="I116" s="29"/>
      <c r="J116" s="29"/>
      <c r="K116" s="29"/>
    </row>
    <row r="117" spans="2:11" s="30" customFormat="1" ht="15">
      <c r="B117" s="45"/>
      <c r="C117" s="45"/>
      <c r="D117" s="46"/>
      <c r="E117" s="46"/>
      <c r="I117" s="29"/>
      <c r="J117" s="29"/>
      <c r="K117" s="29"/>
    </row>
    <row r="118" spans="2:11" s="30" customFormat="1" ht="15">
      <c r="B118" s="45"/>
      <c r="C118" s="45"/>
      <c r="D118" s="46"/>
      <c r="E118" s="46"/>
      <c r="I118" s="29"/>
      <c r="J118" s="29"/>
      <c r="K118" s="29"/>
    </row>
    <row r="119" spans="2:11" s="30" customFormat="1" ht="15">
      <c r="B119" s="45"/>
      <c r="C119" s="45"/>
      <c r="D119" s="46"/>
      <c r="E119" s="46"/>
      <c r="I119" s="29"/>
      <c r="J119" s="29"/>
      <c r="K119" s="29"/>
    </row>
    <row r="120" spans="2:11" s="30" customFormat="1" ht="15">
      <c r="B120" s="45"/>
      <c r="C120" s="45"/>
      <c r="D120" s="46"/>
      <c r="E120" s="46"/>
      <c r="I120" s="29"/>
      <c r="J120" s="29"/>
      <c r="K120" s="29"/>
    </row>
    <row r="121" spans="2:11" s="30" customFormat="1" ht="15">
      <c r="B121" s="45"/>
      <c r="C121" s="45"/>
      <c r="D121" s="46"/>
      <c r="E121" s="46"/>
      <c r="I121" s="29"/>
      <c r="J121" s="29"/>
      <c r="K121" s="29"/>
    </row>
    <row r="122" spans="2:11" s="30" customFormat="1" ht="15">
      <c r="B122" s="45"/>
      <c r="C122" s="45"/>
      <c r="D122" s="46"/>
      <c r="E122" s="46"/>
      <c r="I122" s="29"/>
      <c r="J122" s="29"/>
      <c r="K122" s="29"/>
    </row>
    <row r="123" spans="2:11" s="30" customFormat="1" ht="15">
      <c r="B123" s="45"/>
      <c r="C123" s="45"/>
      <c r="D123" s="46"/>
      <c r="E123" s="46"/>
      <c r="I123" s="29"/>
      <c r="J123" s="29"/>
      <c r="K123" s="29"/>
    </row>
    <row r="124" spans="2:11" s="30" customFormat="1" ht="15">
      <c r="B124" s="45"/>
      <c r="C124" s="45"/>
      <c r="D124" s="46"/>
      <c r="E124" s="46"/>
      <c r="I124" s="29"/>
      <c r="J124" s="29"/>
      <c r="K124" s="29"/>
    </row>
    <row r="125" spans="2:11" s="30" customFormat="1" ht="15">
      <c r="B125" s="45"/>
      <c r="C125" s="45"/>
      <c r="D125" s="46"/>
      <c r="E125" s="46"/>
      <c r="I125" s="29"/>
      <c r="J125" s="29"/>
      <c r="K125" s="29"/>
    </row>
    <row r="126" spans="2:11" s="30" customFormat="1" ht="15">
      <c r="B126" s="45"/>
      <c r="C126" s="45"/>
      <c r="D126" s="46"/>
      <c r="E126" s="46"/>
      <c r="I126" s="29"/>
      <c r="J126" s="29"/>
      <c r="K126" s="29"/>
    </row>
    <row r="127" spans="2:11" s="30" customFormat="1" ht="15">
      <c r="B127" s="45"/>
      <c r="C127" s="45"/>
      <c r="D127" s="46"/>
      <c r="E127" s="46"/>
      <c r="I127" s="29"/>
      <c r="J127" s="29"/>
      <c r="K127" s="29"/>
    </row>
    <row r="128" spans="2:11" s="30" customFormat="1" ht="15">
      <c r="B128" s="45"/>
      <c r="C128" s="45"/>
      <c r="D128" s="46"/>
      <c r="E128" s="46"/>
      <c r="I128" s="29"/>
      <c r="J128" s="29"/>
      <c r="K128" s="29"/>
    </row>
    <row r="129" spans="2:11" s="30" customFormat="1" ht="15">
      <c r="B129" s="45"/>
      <c r="C129" s="45"/>
      <c r="D129" s="46"/>
      <c r="E129" s="46"/>
      <c r="I129" s="29"/>
      <c r="J129" s="29"/>
      <c r="K129" s="29"/>
    </row>
    <row r="130" spans="2:11" s="30" customFormat="1" ht="15">
      <c r="B130" s="45"/>
      <c r="C130" s="45"/>
      <c r="D130" s="46"/>
      <c r="E130" s="46"/>
      <c r="I130" s="29"/>
      <c r="J130" s="29"/>
      <c r="K130" s="29"/>
    </row>
    <row r="131" spans="2:11" s="30" customFormat="1" ht="15">
      <c r="B131" s="45"/>
      <c r="C131" s="45"/>
      <c r="D131" s="46"/>
      <c r="E131" s="46"/>
      <c r="I131" s="29"/>
      <c r="J131" s="29"/>
      <c r="K131" s="29"/>
    </row>
    <row r="132" spans="2:11" s="30" customFormat="1" ht="15">
      <c r="B132" s="45"/>
      <c r="C132" s="45"/>
      <c r="D132" s="46"/>
      <c r="E132" s="46"/>
      <c r="I132" s="29"/>
      <c r="J132" s="29"/>
      <c r="K132" s="29"/>
    </row>
    <row r="133" spans="2:11" s="30" customFormat="1" ht="15">
      <c r="B133" s="45"/>
      <c r="C133" s="45"/>
      <c r="D133" s="46"/>
      <c r="E133" s="46"/>
      <c r="I133" s="29"/>
      <c r="J133" s="29"/>
      <c r="K133" s="29"/>
    </row>
    <row r="134" spans="2:11" s="30" customFormat="1" ht="15">
      <c r="B134" s="45"/>
      <c r="C134" s="45"/>
      <c r="D134" s="46"/>
      <c r="E134" s="46"/>
      <c r="I134" s="29"/>
      <c r="J134" s="29"/>
      <c r="K134" s="29"/>
    </row>
    <row r="135" spans="2:11" s="30" customFormat="1" ht="15">
      <c r="B135" s="45"/>
      <c r="C135" s="45"/>
      <c r="D135" s="46"/>
      <c r="E135" s="46"/>
      <c r="I135" s="29"/>
      <c r="J135" s="29"/>
      <c r="K135" s="29"/>
    </row>
    <row r="136" spans="2:11" s="30" customFormat="1" ht="15">
      <c r="B136" s="45"/>
      <c r="C136" s="45"/>
      <c r="D136" s="46"/>
      <c r="E136" s="46"/>
      <c r="I136" s="29"/>
      <c r="J136" s="29"/>
      <c r="K136" s="29"/>
    </row>
    <row r="137" spans="2:11" s="30" customFormat="1" ht="15">
      <c r="B137" s="45"/>
      <c r="C137" s="45"/>
      <c r="D137" s="46"/>
      <c r="E137" s="46"/>
      <c r="I137" s="29"/>
      <c r="J137" s="29"/>
      <c r="K137" s="29"/>
    </row>
    <row r="138" spans="2:11" s="30" customFormat="1" ht="15">
      <c r="B138" s="45"/>
      <c r="C138" s="45"/>
      <c r="D138" s="46"/>
      <c r="E138" s="46"/>
      <c r="I138" s="29"/>
      <c r="J138" s="29"/>
      <c r="K138" s="29"/>
    </row>
    <row r="139" spans="2:11" s="30" customFormat="1" ht="15">
      <c r="B139" s="45"/>
      <c r="C139" s="45"/>
      <c r="D139" s="46"/>
      <c r="E139" s="46"/>
      <c r="I139" s="29"/>
      <c r="J139" s="29"/>
      <c r="K139" s="29"/>
    </row>
    <row r="140" spans="2:11" s="30" customFormat="1" ht="15">
      <c r="B140" s="45"/>
      <c r="C140" s="45"/>
      <c r="D140" s="46"/>
      <c r="E140" s="46"/>
      <c r="I140" s="29"/>
      <c r="J140" s="29"/>
      <c r="K140" s="29"/>
    </row>
    <row r="141" spans="2:11" s="30" customFormat="1" ht="15">
      <c r="B141" s="45"/>
      <c r="C141" s="45"/>
      <c r="D141" s="46"/>
      <c r="E141" s="46"/>
      <c r="I141" s="29"/>
      <c r="J141" s="29"/>
      <c r="K141" s="29"/>
    </row>
    <row r="142" spans="2:11" s="30" customFormat="1" ht="15">
      <c r="B142" s="45"/>
      <c r="C142" s="45"/>
      <c r="D142" s="46"/>
      <c r="E142" s="46"/>
      <c r="I142" s="29"/>
      <c r="J142" s="29"/>
      <c r="K142" s="29"/>
    </row>
    <row r="143" spans="2:11" s="30" customFormat="1" ht="15">
      <c r="B143" s="45"/>
      <c r="C143" s="45"/>
      <c r="D143" s="46"/>
      <c r="E143" s="46"/>
      <c r="I143" s="29"/>
      <c r="J143" s="29"/>
      <c r="K143" s="29"/>
    </row>
    <row r="144" spans="2:11" s="30" customFormat="1" ht="15">
      <c r="B144" s="45"/>
      <c r="C144" s="45"/>
      <c r="D144" s="46"/>
      <c r="E144" s="46"/>
      <c r="I144" s="29"/>
      <c r="J144" s="29"/>
      <c r="K144" s="29"/>
    </row>
    <row r="145" spans="2:11" s="30" customFormat="1" ht="15">
      <c r="B145" s="45"/>
      <c r="C145" s="45"/>
      <c r="D145" s="46"/>
      <c r="E145" s="46"/>
      <c r="I145" s="29"/>
      <c r="J145" s="29"/>
      <c r="K145" s="29"/>
    </row>
    <row r="146" spans="2:11" s="30" customFormat="1" ht="15">
      <c r="B146" s="45"/>
      <c r="C146" s="45"/>
      <c r="D146" s="46"/>
      <c r="E146" s="46"/>
      <c r="I146" s="29"/>
      <c r="J146" s="29"/>
      <c r="K146" s="29"/>
    </row>
    <row r="147" spans="2:11" s="30" customFormat="1" ht="15">
      <c r="B147" s="45"/>
      <c r="C147" s="45"/>
      <c r="D147" s="46"/>
      <c r="E147" s="46"/>
      <c r="I147" s="29"/>
      <c r="J147" s="29"/>
      <c r="K147" s="29"/>
    </row>
    <row r="148" spans="2:11" s="30" customFormat="1" ht="15">
      <c r="B148" s="45"/>
      <c r="C148" s="45"/>
      <c r="D148" s="46"/>
      <c r="E148" s="46"/>
      <c r="I148" s="29"/>
      <c r="J148" s="29"/>
      <c r="K148" s="29"/>
    </row>
    <row r="149" spans="2:11" s="30" customFormat="1" ht="15">
      <c r="B149" s="45"/>
      <c r="C149" s="45"/>
      <c r="D149" s="46"/>
      <c r="E149" s="46"/>
      <c r="I149" s="29"/>
      <c r="J149" s="29"/>
      <c r="K149" s="29"/>
    </row>
    <row r="150" spans="2:11" s="30" customFormat="1" ht="15">
      <c r="B150" s="45"/>
      <c r="C150" s="45"/>
      <c r="D150" s="46"/>
      <c r="E150" s="46"/>
      <c r="I150" s="29"/>
      <c r="J150" s="29"/>
      <c r="K150" s="29"/>
    </row>
    <row r="151" spans="2:11" s="30" customFormat="1" ht="15">
      <c r="B151" s="45"/>
      <c r="C151" s="45"/>
      <c r="D151" s="46"/>
      <c r="E151" s="46"/>
      <c r="I151" s="29"/>
      <c r="J151" s="29"/>
      <c r="K151" s="29"/>
    </row>
    <row r="152" spans="2:11" s="30" customFormat="1" ht="15">
      <c r="B152" s="45"/>
      <c r="C152" s="45"/>
      <c r="D152" s="46"/>
      <c r="E152" s="46"/>
      <c r="I152" s="29"/>
      <c r="J152" s="29"/>
      <c r="K152" s="29"/>
    </row>
    <row r="153" spans="2:11" s="30" customFormat="1" ht="15">
      <c r="B153" s="45"/>
      <c r="C153" s="45"/>
      <c r="D153" s="46"/>
      <c r="E153" s="46"/>
      <c r="I153" s="29"/>
      <c r="J153" s="29"/>
      <c r="K153" s="29"/>
    </row>
    <row r="154" spans="2:11" s="30" customFormat="1" ht="15">
      <c r="B154" s="45"/>
      <c r="C154" s="45"/>
      <c r="D154" s="46"/>
      <c r="E154" s="46"/>
      <c r="I154" s="29"/>
      <c r="J154" s="29"/>
      <c r="K154" s="29"/>
    </row>
    <row r="155" spans="2:11" s="30" customFormat="1" ht="15">
      <c r="B155" s="45"/>
      <c r="C155" s="45"/>
      <c r="D155" s="46"/>
      <c r="E155" s="46"/>
      <c r="I155" s="29"/>
      <c r="J155" s="29"/>
      <c r="K155" s="29"/>
    </row>
    <row r="156" spans="2:11" s="30" customFormat="1" ht="15">
      <c r="B156" s="45"/>
      <c r="C156" s="45"/>
      <c r="D156" s="46"/>
      <c r="E156" s="46"/>
      <c r="I156" s="29"/>
      <c r="J156" s="29"/>
      <c r="K156" s="29"/>
    </row>
    <row r="157" spans="2:11" s="30" customFormat="1" ht="15">
      <c r="B157" s="45"/>
      <c r="C157" s="45"/>
      <c r="D157" s="46"/>
      <c r="E157" s="46"/>
      <c r="I157" s="29"/>
      <c r="J157" s="29"/>
      <c r="K157" s="29"/>
    </row>
    <row r="158" spans="2:11" s="30" customFormat="1" ht="15">
      <c r="B158" s="45"/>
      <c r="C158" s="45"/>
      <c r="D158" s="46"/>
      <c r="E158" s="46"/>
      <c r="I158" s="29"/>
      <c r="J158" s="29"/>
      <c r="K158" s="29"/>
    </row>
    <row r="159" spans="2:11" s="30" customFormat="1" ht="15">
      <c r="B159" s="45"/>
      <c r="C159" s="45"/>
      <c r="D159" s="46"/>
      <c r="E159" s="46"/>
      <c r="I159" s="29"/>
      <c r="J159" s="29"/>
      <c r="K159" s="29"/>
    </row>
    <row r="160" spans="2:11" s="30" customFormat="1" ht="15">
      <c r="B160" s="45"/>
      <c r="C160" s="45"/>
      <c r="D160" s="46"/>
      <c r="E160" s="46"/>
      <c r="I160" s="29"/>
      <c r="J160" s="29"/>
      <c r="K160" s="29"/>
    </row>
    <row r="161" spans="2:11" s="30" customFormat="1" ht="15">
      <c r="B161" s="45"/>
      <c r="C161" s="45"/>
      <c r="D161" s="46"/>
      <c r="E161" s="46"/>
      <c r="I161" s="29"/>
      <c r="J161" s="29"/>
      <c r="K161" s="29"/>
    </row>
    <row r="162" spans="2:11" s="30" customFormat="1" ht="15">
      <c r="B162" s="45"/>
      <c r="C162" s="45"/>
      <c r="D162" s="46"/>
      <c r="E162" s="46"/>
      <c r="I162" s="29"/>
      <c r="J162" s="29"/>
      <c r="K162" s="29"/>
    </row>
    <row r="163" spans="2:11" s="30" customFormat="1" ht="15">
      <c r="B163" s="45"/>
      <c r="C163" s="45"/>
      <c r="D163" s="46"/>
      <c r="E163" s="46"/>
      <c r="I163" s="29"/>
      <c r="J163" s="29"/>
      <c r="K163" s="29"/>
    </row>
    <row r="164" spans="2:11" s="30" customFormat="1" ht="15">
      <c r="B164" s="45"/>
      <c r="C164" s="45"/>
      <c r="D164" s="46"/>
      <c r="E164" s="46"/>
      <c r="I164" s="29"/>
      <c r="J164" s="29"/>
      <c r="K164" s="29"/>
    </row>
    <row r="165" spans="2:11" s="30" customFormat="1" ht="15">
      <c r="B165" s="45"/>
      <c r="C165" s="45"/>
      <c r="D165" s="46"/>
      <c r="E165" s="46"/>
      <c r="I165" s="29"/>
      <c r="J165" s="29"/>
      <c r="K165" s="29"/>
    </row>
    <row r="166" spans="2:11" s="30" customFormat="1" ht="15">
      <c r="B166" s="45"/>
      <c r="C166" s="45"/>
      <c r="D166" s="46"/>
      <c r="E166" s="46"/>
      <c r="I166" s="29"/>
      <c r="J166" s="29"/>
      <c r="K166" s="29"/>
    </row>
    <row r="167" spans="2:11" s="30" customFormat="1" ht="15">
      <c r="B167" s="45"/>
      <c r="C167" s="45"/>
      <c r="D167" s="46"/>
      <c r="E167" s="46"/>
      <c r="I167" s="29"/>
      <c r="J167" s="29"/>
      <c r="K167" s="29"/>
    </row>
    <row r="168" spans="2:11" s="30" customFormat="1" ht="15">
      <c r="B168" s="45"/>
      <c r="C168" s="45"/>
      <c r="D168" s="46"/>
      <c r="E168" s="46"/>
      <c r="I168" s="29"/>
      <c r="J168" s="29"/>
      <c r="K168" s="29"/>
    </row>
    <row r="169" spans="2:11" s="30" customFormat="1" ht="15">
      <c r="B169" s="45"/>
      <c r="C169" s="45"/>
      <c r="D169" s="46"/>
      <c r="E169" s="46"/>
      <c r="I169" s="29"/>
      <c r="J169" s="29"/>
      <c r="K169" s="29"/>
    </row>
    <row r="170" spans="2:11" s="30" customFormat="1" ht="15">
      <c r="B170" s="45"/>
      <c r="C170" s="45"/>
      <c r="D170" s="46"/>
      <c r="E170" s="46"/>
      <c r="I170" s="29"/>
      <c r="J170" s="29"/>
      <c r="K170" s="29"/>
    </row>
    <row r="171" spans="2:11" s="30" customFormat="1" ht="15">
      <c r="B171" s="45"/>
      <c r="C171" s="45"/>
      <c r="D171" s="46"/>
      <c r="E171" s="46"/>
      <c r="I171" s="29"/>
      <c r="J171" s="29"/>
      <c r="K171" s="29"/>
    </row>
    <row r="172" spans="2:11" s="30" customFormat="1" ht="15">
      <c r="B172" s="45"/>
      <c r="C172" s="45"/>
      <c r="D172" s="46"/>
      <c r="E172" s="46"/>
      <c r="I172" s="29"/>
      <c r="J172" s="29"/>
      <c r="K172" s="29"/>
    </row>
    <row r="173" spans="2:11" s="30" customFormat="1" ht="15">
      <c r="B173" s="45"/>
      <c r="C173" s="45"/>
      <c r="D173" s="46"/>
      <c r="E173" s="46"/>
      <c r="I173" s="29"/>
      <c r="J173" s="29"/>
      <c r="K173" s="29"/>
    </row>
    <row r="174" spans="2:11" s="30" customFormat="1" ht="15">
      <c r="B174" s="45"/>
      <c r="C174" s="45"/>
      <c r="D174" s="46"/>
      <c r="E174" s="46"/>
      <c r="I174" s="29"/>
      <c r="J174" s="29"/>
      <c r="K174" s="29"/>
    </row>
    <row r="175" spans="2:11" s="30" customFormat="1" ht="15">
      <c r="B175" s="45"/>
      <c r="C175" s="45"/>
      <c r="D175" s="46"/>
      <c r="E175" s="46"/>
      <c r="I175" s="29"/>
      <c r="J175" s="29"/>
      <c r="K175" s="29"/>
    </row>
    <row r="176" spans="2:11" s="30" customFormat="1" ht="15">
      <c r="B176" s="45"/>
      <c r="C176" s="45"/>
      <c r="D176" s="46"/>
      <c r="E176" s="46"/>
      <c r="I176" s="29"/>
      <c r="J176" s="29"/>
      <c r="K176" s="29"/>
    </row>
    <row r="177" spans="2:11" s="30" customFormat="1" ht="15">
      <c r="B177" s="45"/>
      <c r="C177" s="45"/>
      <c r="D177" s="46"/>
      <c r="E177" s="46"/>
      <c r="I177" s="29"/>
      <c r="J177" s="29"/>
      <c r="K177" s="29"/>
    </row>
    <row r="178" spans="2:11" s="30" customFormat="1" ht="15">
      <c r="B178" s="45"/>
      <c r="C178" s="45"/>
      <c r="D178" s="46"/>
      <c r="E178" s="46"/>
      <c r="I178" s="29"/>
      <c r="J178" s="29"/>
      <c r="K178" s="29"/>
    </row>
    <row r="179" spans="2:11" s="30" customFormat="1" ht="15">
      <c r="B179" s="45"/>
      <c r="C179" s="45"/>
      <c r="D179" s="46"/>
      <c r="E179" s="46"/>
      <c r="I179" s="29"/>
      <c r="J179" s="29"/>
      <c r="K179" s="29"/>
    </row>
    <row r="180" spans="2:11" s="30" customFormat="1" ht="15">
      <c r="B180" s="45"/>
      <c r="C180" s="45"/>
      <c r="D180" s="46"/>
      <c r="E180" s="46"/>
      <c r="I180" s="29"/>
      <c r="J180" s="29"/>
      <c r="K180" s="29"/>
    </row>
    <row r="181" spans="2:11" s="30" customFormat="1" ht="15">
      <c r="B181" s="45"/>
      <c r="C181" s="45"/>
      <c r="D181" s="46"/>
      <c r="E181" s="46"/>
      <c r="I181" s="29"/>
      <c r="J181" s="29"/>
      <c r="K181" s="29"/>
    </row>
    <row r="182" spans="2:11" s="30" customFormat="1" ht="15">
      <c r="B182" s="45"/>
      <c r="C182" s="45"/>
      <c r="D182" s="46"/>
      <c r="E182" s="46"/>
      <c r="I182" s="29"/>
      <c r="J182" s="29"/>
      <c r="K182" s="29"/>
    </row>
    <row r="183" spans="2:11" s="30" customFormat="1" ht="15">
      <c r="B183" s="45"/>
      <c r="C183" s="45"/>
      <c r="D183" s="46"/>
      <c r="E183" s="46"/>
      <c r="I183" s="29"/>
      <c r="J183" s="29"/>
      <c r="K183" s="29"/>
    </row>
    <row r="184" spans="2:11" s="30" customFormat="1" ht="15">
      <c r="B184" s="45"/>
      <c r="C184" s="45"/>
      <c r="D184" s="46"/>
      <c r="E184" s="46"/>
      <c r="I184" s="29"/>
      <c r="J184" s="29"/>
      <c r="K184" s="29"/>
    </row>
    <row r="185" spans="2:11" s="30" customFormat="1" ht="15">
      <c r="B185" s="45"/>
      <c r="C185" s="45"/>
      <c r="D185" s="46"/>
      <c r="E185" s="46"/>
      <c r="I185" s="29"/>
      <c r="J185" s="29"/>
      <c r="K185" s="29"/>
    </row>
    <row r="186" spans="2:11" s="30" customFormat="1" ht="15">
      <c r="B186" s="45"/>
      <c r="C186" s="45"/>
      <c r="D186" s="46"/>
      <c r="E186" s="46"/>
      <c r="I186" s="29"/>
      <c r="J186" s="29"/>
      <c r="K186" s="29"/>
    </row>
    <row r="187" spans="2:11" s="30" customFormat="1" ht="15">
      <c r="B187" s="45"/>
      <c r="C187" s="45"/>
      <c r="D187" s="46"/>
      <c r="E187" s="46"/>
      <c r="I187" s="29"/>
      <c r="J187" s="29"/>
      <c r="K187" s="29"/>
    </row>
    <row r="188" spans="2:11" s="30" customFormat="1" ht="15">
      <c r="B188" s="45"/>
      <c r="C188" s="45"/>
      <c r="D188" s="46"/>
      <c r="E188" s="46"/>
      <c r="I188" s="29"/>
      <c r="J188" s="29"/>
      <c r="K188" s="29"/>
    </row>
    <row r="189" spans="2:11" s="30" customFormat="1" ht="15">
      <c r="B189" s="45"/>
      <c r="C189" s="45"/>
      <c r="D189" s="46"/>
      <c r="E189" s="46"/>
      <c r="I189" s="29"/>
      <c r="J189" s="29"/>
      <c r="K189" s="29"/>
    </row>
    <row r="190" spans="2:11" s="30" customFormat="1" ht="15">
      <c r="B190" s="45"/>
      <c r="C190" s="45"/>
      <c r="D190" s="46"/>
      <c r="E190" s="46"/>
      <c r="I190" s="29"/>
      <c r="J190" s="29"/>
      <c r="K190" s="29"/>
    </row>
    <row r="191" spans="2:11" s="30" customFormat="1" ht="15">
      <c r="B191" s="45"/>
      <c r="C191" s="45"/>
      <c r="D191" s="46"/>
      <c r="E191" s="46"/>
      <c r="I191" s="29"/>
      <c r="J191" s="29"/>
      <c r="K191" s="29"/>
    </row>
    <row r="192" spans="2:11" s="30" customFormat="1" ht="15">
      <c r="B192" s="45"/>
      <c r="C192" s="45"/>
      <c r="D192" s="46"/>
      <c r="E192" s="46"/>
      <c r="I192" s="29"/>
      <c r="J192" s="29"/>
      <c r="K192" s="29"/>
    </row>
    <row r="193" spans="2:11" s="30" customFormat="1" ht="15">
      <c r="B193" s="45"/>
      <c r="C193" s="45"/>
      <c r="D193" s="46"/>
      <c r="E193" s="46"/>
      <c r="I193" s="29"/>
      <c r="J193" s="29"/>
      <c r="K193" s="29"/>
    </row>
    <row r="194" spans="2:11" s="30" customFormat="1" ht="15">
      <c r="B194" s="45"/>
      <c r="C194" s="45"/>
      <c r="D194" s="46"/>
      <c r="E194" s="46"/>
      <c r="I194" s="29"/>
      <c r="J194" s="29"/>
      <c r="K194" s="29"/>
    </row>
    <row r="195" spans="2:11" s="30" customFormat="1" ht="15">
      <c r="B195" s="45"/>
      <c r="C195" s="45"/>
      <c r="D195" s="46"/>
      <c r="E195" s="46"/>
      <c r="I195" s="29"/>
      <c r="J195" s="29"/>
      <c r="K195" s="29"/>
    </row>
    <row r="196" spans="2:11" s="30" customFormat="1" ht="15">
      <c r="B196" s="45"/>
      <c r="C196" s="45"/>
      <c r="D196" s="46"/>
      <c r="E196" s="46"/>
      <c r="I196" s="29"/>
      <c r="J196" s="29"/>
      <c r="K196" s="29"/>
    </row>
    <row r="197" spans="2:11" s="30" customFormat="1" ht="15">
      <c r="B197" s="45"/>
      <c r="C197" s="45"/>
      <c r="D197" s="46"/>
      <c r="E197" s="46"/>
      <c r="I197" s="29"/>
      <c r="J197" s="29"/>
      <c r="K197" s="29"/>
    </row>
    <row r="198" spans="2:11" s="30" customFormat="1" ht="15">
      <c r="B198" s="45"/>
      <c r="C198" s="45"/>
      <c r="D198" s="46"/>
      <c r="E198" s="46"/>
      <c r="I198" s="29"/>
      <c r="J198" s="29"/>
      <c r="K198" s="29"/>
    </row>
    <row r="199" spans="2:11" s="30" customFormat="1" ht="15">
      <c r="B199" s="45"/>
      <c r="C199" s="45"/>
      <c r="D199" s="46"/>
      <c r="E199" s="46"/>
      <c r="I199" s="29"/>
      <c r="J199" s="29"/>
      <c r="K199" s="29"/>
    </row>
    <row r="200" spans="2:11" s="30" customFormat="1" ht="15">
      <c r="B200" s="45"/>
      <c r="C200" s="45"/>
      <c r="D200" s="46"/>
      <c r="E200" s="46"/>
      <c r="I200" s="29"/>
      <c r="J200" s="29"/>
      <c r="K200" s="29"/>
    </row>
    <row r="201" spans="2:11" s="30" customFormat="1" ht="15">
      <c r="B201" s="45"/>
      <c r="C201" s="45"/>
      <c r="D201" s="46"/>
      <c r="E201" s="46"/>
      <c r="I201" s="29"/>
      <c r="J201" s="29"/>
      <c r="K201" s="29"/>
    </row>
    <row r="202" spans="2:11" s="30" customFormat="1" ht="15">
      <c r="B202" s="45"/>
      <c r="C202" s="45"/>
      <c r="D202" s="46"/>
      <c r="E202" s="46"/>
      <c r="I202" s="29"/>
      <c r="J202" s="29"/>
      <c r="K202" s="29"/>
    </row>
    <row r="203" spans="2:11" s="30" customFormat="1" ht="15">
      <c r="B203" s="45"/>
      <c r="C203" s="45"/>
      <c r="D203" s="46"/>
      <c r="E203" s="46"/>
      <c r="I203" s="29"/>
      <c r="J203" s="29"/>
      <c r="K203" s="29"/>
    </row>
    <row r="204" spans="2:11" s="30" customFormat="1" ht="15">
      <c r="B204" s="45"/>
      <c r="C204" s="45"/>
      <c r="D204" s="46"/>
      <c r="E204" s="46"/>
      <c r="I204" s="29"/>
      <c r="J204" s="29"/>
      <c r="K204" s="29"/>
    </row>
    <row r="205" spans="2:11" s="30" customFormat="1" ht="15">
      <c r="B205" s="45"/>
      <c r="C205" s="45"/>
      <c r="D205" s="46"/>
      <c r="E205" s="46"/>
      <c r="I205" s="29"/>
      <c r="J205" s="29"/>
      <c r="K205" s="29"/>
    </row>
    <row r="206" spans="2:11" s="30" customFormat="1" ht="15">
      <c r="B206" s="45"/>
      <c r="C206" s="45"/>
      <c r="D206" s="46"/>
      <c r="E206" s="46"/>
      <c r="I206" s="29"/>
      <c r="J206" s="29"/>
      <c r="K206" s="29"/>
    </row>
    <row r="207" spans="2:11" s="30" customFormat="1" ht="15">
      <c r="B207" s="45"/>
      <c r="C207" s="45"/>
      <c r="D207" s="46"/>
      <c r="E207" s="46"/>
      <c r="I207" s="29"/>
      <c r="J207" s="29"/>
      <c r="K207" s="29"/>
    </row>
    <row r="208" spans="2:11" s="30" customFormat="1" ht="15">
      <c r="B208" s="45"/>
      <c r="C208" s="45"/>
      <c r="D208" s="46"/>
      <c r="E208" s="46"/>
      <c r="I208" s="29"/>
      <c r="J208" s="29"/>
      <c r="K208" s="29"/>
    </row>
    <row r="209" spans="2:11" s="30" customFormat="1" ht="15">
      <c r="B209" s="45"/>
      <c r="C209" s="45"/>
      <c r="D209" s="46"/>
      <c r="E209" s="46"/>
      <c r="I209" s="29"/>
      <c r="J209" s="29"/>
      <c r="K209" s="29"/>
    </row>
    <row r="210" spans="2:11" s="30" customFormat="1" ht="15">
      <c r="B210" s="45"/>
      <c r="C210" s="45"/>
      <c r="D210" s="46"/>
      <c r="E210" s="46"/>
      <c r="I210" s="29"/>
      <c r="J210" s="29"/>
      <c r="K210" s="29"/>
    </row>
    <row r="211" spans="2:11" s="30" customFormat="1" ht="15">
      <c r="B211" s="45"/>
      <c r="C211" s="45"/>
      <c r="D211" s="46"/>
      <c r="E211" s="46"/>
      <c r="I211" s="29"/>
      <c r="J211" s="29"/>
      <c r="K211" s="29"/>
    </row>
    <row r="212" spans="2:11" s="30" customFormat="1" ht="15">
      <c r="B212" s="45"/>
      <c r="C212" s="45"/>
      <c r="D212" s="46"/>
      <c r="E212" s="46"/>
      <c r="I212" s="29"/>
      <c r="J212" s="29"/>
      <c r="K212" s="29"/>
    </row>
    <row r="213" spans="2:11" s="30" customFormat="1" ht="15">
      <c r="B213" s="45"/>
      <c r="C213" s="45"/>
      <c r="D213" s="46"/>
      <c r="E213" s="46"/>
      <c r="I213" s="29"/>
      <c r="J213" s="29"/>
      <c r="K213" s="29"/>
    </row>
    <row r="214" spans="2:11" s="30" customFormat="1" ht="15">
      <c r="B214" s="45"/>
      <c r="C214" s="45"/>
      <c r="D214" s="46"/>
      <c r="E214" s="46"/>
      <c r="I214" s="29"/>
      <c r="J214" s="29"/>
      <c r="K214" s="29"/>
    </row>
    <row r="215" spans="2:11" s="30" customFormat="1" ht="15">
      <c r="B215" s="45"/>
      <c r="C215" s="45"/>
      <c r="D215" s="46"/>
      <c r="E215" s="46"/>
      <c r="I215" s="29"/>
      <c r="J215" s="29"/>
      <c r="K215" s="29"/>
    </row>
    <row r="216" spans="2:11" s="30" customFormat="1" ht="15">
      <c r="B216" s="45"/>
      <c r="C216" s="45"/>
      <c r="D216" s="46"/>
      <c r="E216" s="46"/>
      <c r="I216" s="29"/>
      <c r="J216" s="29"/>
      <c r="K216" s="29"/>
    </row>
    <row r="217" spans="2:11" s="30" customFormat="1" ht="15">
      <c r="B217" s="45"/>
      <c r="C217" s="45"/>
      <c r="D217" s="46"/>
      <c r="E217" s="46"/>
      <c r="I217" s="29"/>
      <c r="J217" s="29"/>
      <c r="K217" s="29"/>
    </row>
    <row r="218" spans="2:11" s="30" customFormat="1" ht="15">
      <c r="B218" s="45"/>
      <c r="C218" s="45"/>
      <c r="D218" s="46"/>
      <c r="E218" s="46"/>
      <c r="I218" s="29"/>
      <c r="J218" s="29"/>
      <c r="K218" s="29"/>
    </row>
    <row r="219" spans="2:11" s="30" customFormat="1" ht="15">
      <c r="B219" s="45"/>
      <c r="C219" s="45"/>
      <c r="D219" s="46"/>
      <c r="E219" s="46"/>
      <c r="I219" s="29"/>
      <c r="J219" s="29"/>
      <c r="K219" s="29"/>
    </row>
    <row r="220" spans="2:11" s="30" customFormat="1" ht="15">
      <c r="B220" s="45"/>
      <c r="C220" s="45"/>
      <c r="D220" s="46"/>
      <c r="E220" s="46"/>
      <c r="I220" s="29"/>
      <c r="J220" s="29"/>
      <c r="K220" s="29"/>
    </row>
    <row r="221" spans="2:11" s="30" customFormat="1" ht="15">
      <c r="B221" s="45"/>
      <c r="C221" s="45"/>
      <c r="D221" s="46"/>
      <c r="E221" s="46"/>
      <c r="I221" s="29"/>
      <c r="J221" s="29"/>
      <c r="K221" s="29"/>
    </row>
    <row r="222" spans="2:11" s="30" customFormat="1" ht="15">
      <c r="B222" s="45"/>
      <c r="C222" s="45"/>
      <c r="D222" s="46"/>
      <c r="E222" s="46"/>
      <c r="I222" s="29"/>
      <c r="J222" s="29"/>
      <c r="K222" s="29"/>
    </row>
    <row r="223" spans="2:11" s="30" customFormat="1" ht="15">
      <c r="B223" s="45"/>
      <c r="C223" s="45"/>
      <c r="D223" s="46"/>
      <c r="E223" s="46"/>
      <c r="I223" s="29"/>
      <c r="J223" s="29"/>
      <c r="K223" s="29"/>
    </row>
    <row r="224" spans="2:11" s="30" customFormat="1" ht="15">
      <c r="B224" s="45"/>
      <c r="C224" s="45"/>
      <c r="D224" s="46"/>
      <c r="E224" s="46"/>
      <c r="I224" s="29"/>
      <c r="J224" s="29"/>
      <c r="K224" s="29"/>
    </row>
    <row r="225" spans="2:11" s="30" customFormat="1" ht="15">
      <c r="B225" s="45"/>
      <c r="C225" s="45"/>
      <c r="D225" s="46"/>
      <c r="E225" s="46"/>
      <c r="I225" s="29"/>
      <c r="J225" s="29"/>
      <c r="K225" s="29"/>
    </row>
    <row r="226" spans="2:11" s="30" customFormat="1" ht="15">
      <c r="B226" s="45"/>
      <c r="C226" s="45"/>
      <c r="D226" s="46"/>
      <c r="E226" s="46"/>
      <c r="I226" s="29"/>
      <c r="J226" s="29"/>
      <c r="K226" s="29"/>
    </row>
    <row r="227" spans="2:11" s="30" customFormat="1" ht="15">
      <c r="B227" s="45"/>
      <c r="C227" s="45"/>
      <c r="D227" s="46"/>
      <c r="E227" s="46"/>
      <c r="I227" s="29"/>
      <c r="J227" s="29"/>
      <c r="K227" s="29"/>
    </row>
    <row r="228" spans="2:11" s="30" customFormat="1" ht="15">
      <c r="B228" s="45"/>
      <c r="C228" s="45"/>
      <c r="D228" s="46"/>
      <c r="E228" s="46"/>
      <c r="I228" s="29"/>
      <c r="J228" s="29"/>
      <c r="K228" s="29"/>
    </row>
    <row r="229" spans="2:11" s="30" customFormat="1" ht="15">
      <c r="B229" s="45"/>
      <c r="C229" s="45"/>
      <c r="D229" s="46"/>
      <c r="E229" s="46"/>
      <c r="I229" s="29"/>
      <c r="J229" s="29"/>
      <c r="K229" s="29"/>
    </row>
    <row r="230" spans="2:11" s="30" customFormat="1" ht="15">
      <c r="B230" s="45"/>
      <c r="C230" s="45"/>
      <c r="D230" s="46"/>
      <c r="E230" s="46"/>
      <c r="I230" s="29"/>
      <c r="J230" s="29"/>
      <c r="K230" s="29"/>
    </row>
    <row r="231" spans="2:11" s="30" customFormat="1" ht="15">
      <c r="B231" s="45"/>
      <c r="C231" s="45"/>
      <c r="D231" s="46"/>
      <c r="E231" s="46"/>
      <c r="I231" s="29"/>
      <c r="J231" s="29"/>
      <c r="K231" s="29"/>
    </row>
    <row r="232" spans="2:11" s="30" customFormat="1" ht="15">
      <c r="B232" s="45"/>
      <c r="C232" s="45"/>
      <c r="D232" s="46"/>
      <c r="E232" s="46"/>
      <c r="I232" s="29"/>
      <c r="J232" s="29"/>
      <c r="K232" s="29"/>
    </row>
    <row r="233" spans="2:11" s="30" customFormat="1" ht="15">
      <c r="B233" s="45"/>
      <c r="C233" s="45"/>
      <c r="D233" s="46"/>
      <c r="E233" s="46"/>
      <c r="I233" s="29"/>
      <c r="J233" s="29"/>
      <c r="K233" s="29"/>
    </row>
    <row r="234" spans="2:11" s="30" customFormat="1" ht="15">
      <c r="B234" s="45"/>
      <c r="C234" s="45"/>
      <c r="D234" s="46"/>
      <c r="E234" s="46"/>
      <c r="I234" s="29"/>
      <c r="J234" s="29"/>
      <c r="K234" s="29"/>
    </row>
    <row r="235" spans="2:11" s="30" customFormat="1" ht="15">
      <c r="B235" s="45"/>
      <c r="C235" s="45"/>
      <c r="D235" s="46"/>
      <c r="E235" s="46"/>
      <c r="I235" s="29"/>
      <c r="J235" s="29"/>
      <c r="K235" s="29"/>
    </row>
    <row r="236" spans="2:11" s="30" customFormat="1" ht="15">
      <c r="B236" s="45"/>
      <c r="C236" s="45"/>
      <c r="D236" s="46"/>
      <c r="E236" s="46"/>
      <c r="I236" s="29"/>
      <c r="J236" s="29"/>
      <c r="K236" s="29"/>
    </row>
    <row r="237" spans="2:11" s="30" customFormat="1" ht="15">
      <c r="B237" s="45"/>
      <c r="C237" s="45"/>
      <c r="D237" s="46"/>
      <c r="E237" s="46"/>
      <c r="I237" s="29"/>
      <c r="J237" s="29"/>
      <c r="K237" s="29"/>
    </row>
    <row r="238" spans="2:11" s="30" customFormat="1" ht="15">
      <c r="B238" s="45"/>
      <c r="C238" s="45"/>
      <c r="D238" s="46"/>
      <c r="E238" s="46"/>
      <c r="I238" s="29"/>
      <c r="J238" s="29"/>
      <c r="K238" s="29"/>
    </row>
    <row r="239" spans="2:11" s="30" customFormat="1" ht="15">
      <c r="B239" s="45"/>
      <c r="C239" s="45"/>
      <c r="D239" s="46"/>
      <c r="E239" s="46"/>
      <c r="I239" s="29"/>
      <c r="J239" s="29"/>
      <c r="K239" s="29"/>
    </row>
    <row r="240" spans="2:11" s="30" customFormat="1" ht="15">
      <c r="B240" s="45"/>
      <c r="C240" s="45"/>
      <c r="D240" s="46"/>
      <c r="E240" s="46"/>
      <c r="I240" s="29"/>
      <c r="J240" s="29"/>
      <c r="K240" s="29"/>
    </row>
    <row r="241" spans="2:11" s="30" customFormat="1" ht="15">
      <c r="B241" s="45"/>
      <c r="C241" s="45"/>
      <c r="D241" s="46"/>
      <c r="E241" s="46"/>
      <c r="I241" s="29"/>
      <c r="J241" s="29"/>
      <c r="K241" s="29"/>
    </row>
    <row r="242" spans="2:11" s="30" customFormat="1" ht="15">
      <c r="B242" s="45"/>
      <c r="C242" s="45"/>
      <c r="D242" s="46"/>
      <c r="E242" s="46"/>
      <c r="I242" s="29"/>
      <c r="J242" s="29"/>
      <c r="K242" s="29"/>
    </row>
    <row r="243" spans="2:11" s="30" customFormat="1" ht="15">
      <c r="B243" s="45"/>
      <c r="C243" s="45"/>
      <c r="D243" s="46"/>
      <c r="E243" s="46"/>
      <c r="I243" s="29"/>
      <c r="J243" s="29"/>
      <c r="K243" s="29"/>
    </row>
    <row r="244" spans="2:11" s="30" customFormat="1" ht="15">
      <c r="B244" s="45"/>
      <c r="C244" s="45"/>
      <c r="D244" s="46"/>
      <c r="E244" s="46"/>
      <c r="I244" s="29"/>
      <c r="J244" s="29"/>
      <c r="K244" s="29"/>
    </row>
    <row r="245" spans="2:11" s="30" customFormat="1" ht="15">
      <c r="B245" s="45"/>
      <c r="C245" s="45"/>
      <c r="D245" s="46"/>
      <c r="E245" s="46"/>
      <c r="I245" s="29"/>
      <c r="J245" s="29"/>
      <c r="K245" s="29"/>
    </row>
    <row r="246" spans="2:11" s="30" customFormat="1" ht="15">
      <c r="B246" s="45"/>
      <c r="C246" s="45"/>
      <c r="D246" s="46"/>
      <c r="E246" s="46"/>
      <c r="I246" s="29"/>
      <c r="J246" s="29"/>
      <c r="K246" s="29"/>
    </row>
    <row r="247" spans="2:11" s="30" customFormat="1" ht="15">
      <c r="B247" s="45"/>
      <c r="C247" s="45"/>
      <c r="D247" s="46"/>
      <c r="E247" s="46"/>
      <c r="I247" s="29"/>
      <c r="J247" s="29"/>
      <c r="K247" s="29"/>
    </row>
    <row r="248" spans="2:11" s="30" customFormat="1" ht="15">
      <c r="B248" s="45"/>
      <c r="C248" s="45"/>
      <c r="D248" s="46"/>
      <c r="E248" s="46"/>
      <c r="I248" s="29"/>
      <c r="J248" s="29"/>
      <c r="K248" s="29"/>
    </row>
    <row r="249" spans="2:11" s="30" customFormat="1" ht="15">
      <c r="B249" s="45"/>
      <c r="C249" s="45"/>
      <c r="D249" s="46"/>
      <c r="E249" s="46"/>
      <c r="I249" s="29"/>
      <c r="J249" s="29"/>
      <c r="K249" s="29"/>
    </row>
    <row r="250" spans="2:11" s="30" customFormat="1" ht="15">
      <c r="B250" s="45"/>
      <c r="C250" s="45"/>
      <c r="D250" s="46"/>
      <c r="E250" s="46"/>
      <c r="I250" s="29"/>
      <c r="J250" s="29"/>
      <c r="K250" s="29"/>
    </row>
    <row r="251" spans="2:11" s="30" customFormat="1" ht="15">
      <c r="B251" s="45"/>
      <c r="C251" s="45"/>
      <c r="D251" s="46"/>
      <c r="E251" s="46"/>
      <c r="I251" s="29"/>
      <c r="J251" s="29"/>
      <c r="K251" s="29"/>
    </row>
    <row r="252" spans="2:11" s="30" customFormat="1" ht="15">
      <c r="B252" s="45"/>
      <c r="C252" s="45"/>
      <c r="D252" s="46"/>
      <c r="E252" s="46"/>
      <c r="I252" s="29"/>
      <c r="J252" s="29"/>
      <c r="K252" s="29"/>
    </row>
    <row r="253" spans="2:11" s="30" customFormat="1" ht="15">
      <c r="B253" s="45"/>
      <c r="C253" s="45"/>
      <c r="D253" s="46"/>
      <c r="E253" s="46"/>
      <c r="I253" s="29"/>
      <c r="J253" s="29"/>
      <c r="K253" s="29"/>
    </row>
    <row r="254" spans="2:11" s="30" customFormat="1" ht="15">
      <c r="B254" s="45"/>
      <c r="C254" s="45"/>
      <c r="D254" s="46"/>
      <c r="E254" s="46"/>
      <c r="I254" s="29"/>
      <c r="J254" s="29"/>
      <c r="K254" s="29"/>
    </row>
    <row r="255" spans="2:11" s="30" customFormat="1" ht="15">
      <c r="B255" s="45"/>
      <c r="C255" s="45"/>
      <c r="D255" s="46"/>
      <c r="E255" s="46"/>
      <c r="I255" s="29"/>
      <c r="J255" s="29"/>
      <c r="K255" s="29"/>
    </row>
    <row r="256" spans="2:11" s="30" customFormat="1" ht="15">
      <c r="B256" s="45"/>
      <c r="C256" s="45"/>
      <c r="D256" s="46"/>
      <c r="E256" s="46"/>
      <c r="I256" s="29"/>
      <c r="J256" s="29"/>
      <c r="K256" s="29"/>
    </row>
    <row r="257" spans="2:11" s="30" customFormat="1" ht="15">
      <c r="B257" s="45"/>
      <c r="C257" s="45"/>
      <c r="D257" s="46"/>
      <c r="E257" s="46"/>
      <c r="I257" s="29"/>
      <c r="J257" s="29"/>
      <c r="K257" s="29"/>
    </row>
    <row r="258" spans="2:11" s="30" customFormat="1" ht="15">
      <c r="B258" s="45"/>
      <c r="C258" s="45"/>
      <c r="D258" s="46"/>
      <c r="E258" s="46"/>
      <c r="I258" s="29"/>
      <c r="J258" s="29"/>
      <c r="K258" s="29"/>
    </row>
    <row r="259" spans="2:11" s="30" customFormat="1" ht="15">
      <c r="B259" s="45"/>
      <c r="C259" s="45"/>
      <c r="D259" s="46"/>
      <c r="E259" s="46"/>
      <c r="I259" s="29"/>
      <c r="J259" s="29"/>
      <c r="K259" s="29"/>
    </row>
    <row r="260" spans="2:11" s="30" customFormat="1" ht="15">
      <c r="B260" s="45"/>
      <c r="C260" s="45"/>
      <c r="D260" s="46"/>
      <c r="E260" s="46"/>
      <c r="I260" s="29"/>
      <c r="J260" s="29"/>
      <c r="K260" s="29"/>
    </row>
    <row r="261" spans="2:11" s="30" customFormat="1" ht="15">
      <c r="B261" s="45"/>
      <c r="C261" s="45"/>
      <c r="D261" s="46"/>
      <c r="E261" s="46"/>
      <c r="I261" s="29"/>
      <c r="J261" s="29"/>
      <c r="K261" s="29"/>
    </row>
    <row r="262" spans="2:11" s="30" customFormat="1" ht="15">
      <c r="B262" s="45"/>
      <c r="C262" s="45"/>
      <c r="D262" s="46"/>
      <c r="E262" s="46"/>
      <c r="I262" s="29"/>
      <c r="J262" s="29"/>
      <c r="K262" s="29"/>
    </row>
    <row r="263" spans="2:11" s="30" customFormat="1" ht="15">
      <c r="B263" s="45"/>
      <c r="C263" s="45"/>
      <c r="D263" s="46"/>
      <c r="E263" s="46"/>
      <c r="I263" s="29"/>
      <c r="J263" s="29"/>
      <c r="K263" s="29"/>
    </row>
    <row r="264" spans="2:11" s="30" customFormat="1" ht="15">
      <c r="B264" s="45"/>
      <c r="C264" s="45"/>
      <c r="D264" s="46"/>
      <c r="E264" s="46"/>
      <c r="I264" s="29"/>
      <c r="J264" s="29"/>
      <c r="K264" s="29"/>
    </row>
    <row r="265" spans="2:11" s="30" customFormat="1" ht="15">
      <c r="B265" s="45"/>
      <c r="C265" s="45"/>
      <c r="D265" s="46"/>
      <c r="E265" s="46"/>
      <c r="I265" s="29"/>
      <c r="J265" s="29"/>
      <c r="K265" s="29"/>
    </row>
    <row r="266" spans="2:11" s="30" customFormat="1" ht="15">
      <c r="B266" s="45"/>
      <c r="C266" s="45"/>
      <c r="D266" s="46"/>
      <c r="E266" s="46"/>
      <c r="I266" s="29"/>
      <c r="J266" s="29"/>
      <c r="K266" s="29"/>
    </row>
    <row r="267" spans="2:11" s="30" customFormat="1" ht="15">
      <c r="B267" s="45"/>
      <c r="C267" s="45"/>
      <c r="D267" s="46"/>
      <c r="E267" s="46"/>
      <c r="I267" s="29"/>
      <c r="J267" s="29"/>
      <c r="K267" s="29"/>
    </row>
    <row r="268" spans="2:11" s="30" customFormat="1" ht="15">
      <c r="B268" s="45"/>
      <c r="C268" s="45"/>
      <c r="D268" s="46"/>
      <c r="E268" s="46"/>
      <c r="I268" s="29"/>
      <c r="J268" s="29"/>
      <c r="K268" s="29"/>
    </row>
    <row r="269" spans="2:11" s="30" customFormat="1" ht="15">
      <c r="B269" s="45"/>
      <c r="C269" s="45"/>
      <c r="D269" s="46"/>
      <c r="E269" s="46"/>
      <c r="I269" s="29"/>
      <c r="J269" s="29"/>
      <c r="K269" s="29"/>
    </row>
    <row r="270" spans="2:11" s="30" customFormat="1" ht="15">
      <c r="B270" s="45"/>
      <c r="C270" s="45"/>
      <c r="D270" s="46"/>
      <c r="E270" s="46"/>
      <c r="I270" s="29"/>
      <c r="J270" s="29"/>
      <c r="K270" s="29"/>
    </row>
    <row r="271" spans="2:11" s="30" customFormat="1" ht="15">
      <c r="B271" s="45"/>
      <c r="C271" s="45"/>
      <c r="D271" s="46"/>
      <c r="E271" s="46"/>
      <c r="I271" s="29"/>
      <c r="J271" s="29"/>
      <c r="K271" s="29"/>
    </row>
    <row r="272" spans="2:11" s="30" customFormat="1" ht="15">
      <c r="B272" s="45"/>
      <c r="C272" s="45"/>
      <c r="D272" s="46"/>
      <c r="E272" s="46"/>
      <c r="I272" s="29"/>
      <c r="J272" s="29"/>
      <c r="K272" s="29"/>
    </row>
    <row r="273" spans="2:11" s="30" customFormat="1" ht="15">
      <c r="B273" s="45"/>
      <c r="C273" s="45"/>
      <c r="D273" s="46"/>
      <c r="E273" s="46"/>
      <c r="I273" s="29"/>
      <c r="J273" s="29"/>
      <c r="K273" s="29"/>
    </row>
    <row r="274" spans="2:11" s="30" customFormat="1" ht="15">
      <c r="B274" s="45"/>
      <c r="C274" s="45"/>
      <c r="D274" s="46"/>
      <c r="E274" s="46"/>
      <c r="I274" s="29"/>
      <c r="J274" s="29"/>
      <c r="K274" s="29"/>
    </row>
    <row r="275" spans="2:11" s="30" customFormat="1" ht="15">
      <c r="B275" s="45"/>
      <c r="C275" s="45"/>
      <c r="D275" s="46"/>
      <c r="E275" s="46"/>
      <c r="I275" s="29"/>
      <c r="J275" s="29"/>
      <c r="K275" s="29"/>
    </row>
    <row r="276" spans="2:11" s="30" customFormat="1" ht="15">
      <c r="B276" s="45"/>
      <c r="C276" s="45"/>
      <c r="D276" s="46"/>
      <c r="E276" s="46"/>
      <c r="I276" s="29"/>
      <c r="J276" s="29"/>
      <c r="K276" s="29"/>
    </row>
    <row r="277" spans="2:11" s="30" customFormat="1" ht="15">
      <c r="B277" s="45"/>
      <c r="C277" s="45"/>
      <c r="D277" s="46"/>
      <c r="E277" s="46"/>
      <c r="I277" s="29"/>
      <c r="J277" s="29"/>
      <c r="K277" s="29"/>
    </row>
    <row r="278" spans="2:11" s="30" customFormat="1" ht="15">
      <c r="B278" s="45"/>
      <c r="C278" s="45"/>
      <c r="D278" s="46"/>
      <c r="E278" s="46"/>
      <c r="I278" s="29"/>
      <c r="J278" s="29"/>
      <c r="K278" s="29"/>
    </row>
    <row r="279" spans="2:11" s="30" customFormat="1" ht="15">
      <c r="B279" s="45"/>
      <c r="C279" s="45"/>
      <c r="D279" s="46"/>
      <c r="E279" s="46"/>
      <c r="I279" s="29"/>
      <c r="J279" s="29"/>
      <c r="K279" s="29"/>
    </row>
    <row r="280" spans="2:11" s="30" customFormat="1" ht="15">
      <c r="B280" s="45"/>
      <c r="C280" s="45"/>
      <c r="D280" s="46"/>
      <c r="E280" s="46"/>
      <c r="I280" s="29"/>
      <c r="J280" s="29"/>
      <c r="K280" s="29"/>
    </row>
    <row r="281" spans="2:11" s="30" customFormat="1" ht="15">
      <c r="B281" s="45"/>
      <c r="C281" s="45"/>
      <c r="D281" s="46"/>
      <c r="E281" s="46"/>
      <c r="I281" s="29"/>
      <c r="J281" s="29"/>
      <c r="K281" s="29"/>
    </row>
    <row r="282" spans="2:11" s="30" customFormat="1" ht="15">
      <c r="B282" s="45"/>
      <c r="C282" s="45"/>
      <c r="D282" s="46"/>
      <c r="E282" s="46"/>
      <c r="I282" s="29"/>
      <c r="J282" s="29"/>
      <c r="K282" s="29"/>
    </row>
    <row r="283" spans="2:11" s="30" customFormat="1" ht="15">
      <c r="B283" s="45"/>
      <c r="C283" s="45"/>
      <c r="D283" s="46"/>
      <c r="E283" s="46"/>
      <c r="I283" s="29"/>
      <c r="J283" s="29"/>
      <c r="K283" s="29"/>
    </row>
    <row r="284" spans="2:11" s="30" customFormat="1" ht="15">
      <c r="B284" s="45"/>
      <c r="C284" s="45"/>
      <c r="D284" s="46"/>
      <c r="E284" s="46"/>
      <c r="I284" s="29"/>
      <c r="J284" s="29"/>
      <c r="K284" s="29"/>
    </row>
    <row r="285" spans="2:11" s="30" customFormat="1" ht="15">
      <c r="B285" s="45"/>
      <c r="C285" s="45"/>
      <c r="D285" s="46"/>
      <c r="E285" s="46"/>
      <c r="I285" s="29"/>
      <c r="J285" s="29"/>
      <c r="K285" s="29"/>
    </row>
    <row r="286" spans="2:11" s="30" customFormat="1" ht="15">
      <c r="B286" s="45"/>
      <c r="C286" s="45"/>
      <c r="D286" s="46"/>
      <c r="E286" s="46"/>
      <c r="I286" s="29"/>
      <c r="J286" s="29"/>
      <c r="K286" s="29"/>
    </row>
    <row r="287" spans="2:11" s="30" customFormat="1" ht="15">
      <c r="B287" s="45"/>
      <c r="C287" s="45"/>
      <c r="D287" s="46"/>
      <c r="E287" s="46"/>
      <c r="I287" s="29"/>
      <c r="J287" s="29"/>
      <c r="K287" s="29"/>
    </row>
    <row r="288" spans="2:11" s="30" customFormat="1" ht="15">
      <c r="B288" s="45"/>
      <c r="C288" s="45"/>
      <c r="D288" s="46"/>
      <c r="E288" s="46"/>
      <c r="I288" s="29"/>
      <c r="J288" s="29"/>
      <c r="K288" s="29"/>
    </row>
    <row r="289" spans="2:11" s="30" customFormat="1" ht="15">
      <c r="B289" s="45"/>
      <c r="C289" s="45"/>
      <c r="D289" s="46"/>
      <c r="E289" s="46"/>
      <c r="I289" s="29"/>
      <c r="J289" s="29"/>
      <c r="K289" s="29"/>
    </row>
    <row r="290" spans="2:11" s="30" customFormat="1" ht="15">
      <c r="B290" s="45"/>
      <c r="C290" s="45"/>
      <c r="D290" s="46"/>
      <c r="E290" s="46"/>
      <c r="I290" s="29"/>
      <c r="J290" s="29"/>
      <c r="K290" s="29"/>
    </row>
    <row r="291" spans="2:11" s="30" customFormat="1" ht="15">
      <c r="B291" s="45"/>
      <c r="C291" s="45"/>
      <c r="D291" s="46"/>
      <c r="E291" s="46"/>
      <c r="I291" s="29"/>
      <c r="J291" s="29"/>
      <c r="K291" s="29"/>
    </row>
    <row r="292" spans="2:11" s="30" customFormat="1" ht="15">
      <c r="B292" s="45"/>
      <c r="C292" s="45"/>
      <c r="D292" s="46"/>
      <c r="E292" s="46"/>
      <c r="I292" s="29"/>
      <c r="J292" s="29"/>
      <c r="K292" s="29"/>
    </row>
    <row r="293" spans="2:11" s="30" customFormat="1" ht="15">
      <c r="B293" s="45"/>
      <c r="C293" s="45"/>
      <c r="D293" s="46"/>
      <c r="E293" s="46"/>
      <c r="I293" s="29"/>
      <c r="J293" s="29"/>
      <c r="K293" s="29"/>
    </row>
    <row r="294" spans="2:11" s="30" customFormat="1" ht="15">
      <c r="B294" s="45"/>
      <c r="C294" s="45"/>
      <c r="D294" s="46"/>
      <c r="E294" s="46"/>
      <c r="I294" s="29"/>
      <c r="J294" s="29"/>
      <c r="K294" s="29"/>
    </row>
    <row r="295" spans="2:11" s="30" customFormat="1" ht="15">
      <c r="B295" s="45"/>
      <c r="C295" s="45"/>
      <c r="D295" s="46"/>
      <c r="E295" s="46"/>
      <c r="I295" s="29"/>
      <c r="J295" s="29"/>
      <c r="K295" s="29"/>
    </row>
    <row r="296" spans="2:11" s="30" customFormat="1" ht="15">
      <c r="B296" s="45"/>
      <c r="C296" s="45"/>
      <c r="D296" s="46"/>
      <c r="E296" s="46"/>
      <c r="I296" s="29"/>
      <c r="J296" s="29"/>
      <c r="K296" s="29"/>
    </row>
    <row r="297" spans="2:11" s="30" customFormat="1" ht="15">
      <c r="B297" s="45"/>
      <c r="C297" s="45"/>
      <c r="D297" s="46"/>
      <c r="E297" s="46"/>
      <c r="I297" s="29"/>
      <c r="J297" s="29"/>
      <c r="K297" s="29"/>
    </row>
    <row r="298" spans="2:11" s="30" customFormat="1" ht="15">
      <c r="B298" s="45"/>
      <c r="C298" s="45"/>
      <c r="D298" s="46"/>
      <c r="E298" s="46"/>
      <c r="I298" s="29"/>
      <c r="J298" s="29"/>
      <c r="K298" s="29"/>
    </row>
    <row r="299" spans="2:11" s="30" customFormat="1" ht="15">
      <c r="B299" s="45"/>
      <c r="C299" s="45"/>
      <c r="D299" s="46"/>
      <c r="E299" s="46"/>
      <c r="I299" s="29"/>
      <c r="J299" s="29"/>
      <c r="K299" s="29"/>
    </row>
    <row r="300" spans="2:11" s="30" customFormat="1" ht="15">
      <c r="B300" s="45"/>
      <c r="C300" s="45"/>
      <c r="D300" s="46"/>
      <c r="E300" s="46"/>
      <c r="I300" s="29"/>
      <c r="J300" s="29"/>
      <c r="K300" s="29"/>
    </row>
    <row r="301" spans="2:11" s="30" customFormat="1" ht="15">
      <c r="B301" s="45"/>
      <c r="C301" s="45"/>
      <c r="D301" s="46"/>
      <c r="E301" s="46"/>
      <c r="I301" s="29"/>
      <c r="J301" s="29"/>
      <c r="K301" s="29"/>
    </row>
    <row r="302" spans="2:11" s="30" customFormat="1" ht="15">
      <c r="B302" s="45"/>
      <c r="C302" s="45"/>
      <c r="D302" s="46"/>
      <c r="E302" s="46"/>
      <c r="I302" s="29"/>
      <c r="J302" s="29"/>
      <c r="K302" s="29"/>
    </row>
    <row r="303" spans="2:11" s="30" customFormat="1" ht="15">
      <c r="B303" s="45"/>
      <c r="C303" s="45"/>
      <c r="D303" s="46"/>
      <c r="E303" s="46"/>
      <c r="I303" s="29"/>
      <c r="J303" s="29"/>
      <c r="K303" s="29"/>
    </row>
    <row r="304" spans="2:11" s="30" customFormat="1" ht="15">
      <c r="B304" s="45"/>
      <c r="C304" s="45"/>
      <c r="D304" s="46"/>
      <c r="E304" s="46"/>
      <c r="I304" s="29"/>
      <c r="J304" s="29"/>
      <c r="K304" s="29"/>
    </row>
    <row r="305" spans="2:11" s="30" customFormat="1" ht="15">
      <c r="B305" s="45"/>
      <c r="C305" s="45"/>
      <c r="D305" s="46"/>
      <c r="E305" s="46"/>
      <c r="I305" s="29"/>
      <c r="J305" s="29"/>
      <c r="K305" s="29"/>
    </row>
    <row r="306" spans="2:11" s="30" customFormat="1" ht="15">
      <c r="B306" s="45"/>
      <c r="C306" s="45"/>
      <c r="D306" s="46"/>
      <c r="E306" s="46"/>
      <c r="I306" s="29"/>
      <c r="J306" s="29"/>
      <c r="K306" s="29"/>
    </row>
    <row r="307" spans="2:11" s="30" customFormat="1" ht="15">
      <c r="B307" s="45"/>
      <c r="C307" s="45"/>
      <c r="D307" s="46"/>
      <c r="E307" s="46"/>
      <c r="I307" s="29"/>
      <c r="J307" s="29"/>
      <c r="K307" s="29"/>
    </row>
    <row r="308" spans="2:11" s="30" customFormat="1" ht="15">
      <c r="B308" s="45"/>
      <c r="C308" s="45"/>
      <c r="D308" s="46"/>
      <c r="E308" s="46"/>
      <c r="I308" s="29"/>
      <c r="J308" s="29"/>
      <c r="K308" s="29"/>
    </row>
    <row r="309" spans="2:11" s="30" customFormat="1" ht="15">
      <c r="B309" s="45"/>
      <c r="C309" s="45"/>
      <c r="D309" s="46"/>
      <c r="E309" s="46"/>
      <c r="I309" s="29"/>
      <c r="J309" s="29"/>
      <c r="K309" s="29"/>
    </row>
    <row r="310" spans="2:11" s="30" customFormat="1" ht="15">
      <c r="B310" s="45"/>
      <c r="C310" s="45"/>
      <c r="D310" s="46"/>
      <c r="E310" s="46"/>
      <c r="I310" s="29"/>
      <c r="J310" s="29"/>
      <c r="K310" s="29"/>
    </row>
    <row r="311" spans="2:11" s="30" customFormat="1" ht="15">
      <c r="B311" s="45"/>
      <c r="C311" s="45"/>
      <c r="D311" s="46"/>
      <c r="E311" s="46"/>
      <c r="I311" s="29"/>
      <c r="J311" s="29"/>
      <c r="K311" s="29"/>
    </row>
    <row r="312" spans="2:11" s="30" customFormat="1" ht="15">
      <c r="B312" s="45"/>
      <c r="C312" s="45"/>
      <c r="D312" s="46"/>
      <c r="E312" s="46"/>
      <c r="I312" s="29"/>
      <c r="J312" s="29"/>
      <c r="K312" s="29"/>
    </row>
    <row r="313" spans="2:11" s="30" customFormat="1" ht="15">
      <c r="B313" s="45"/>
      <c r="C313" s="45"/>
      <c r="D313" s="46"/>
      <c r="E313" s="46"/>
      <c r="I313" s="29"/>
      <c r="J313" s="29"/>
      <c r="K313" s="29"/>
    </row>
    <row r="314" spans="2:11" s="30" customFormat="1" ht="15">
      <c r="B314" s="45"/>
      <c r="C314" s="45"/>
      <c r="D314" s="46"/>
      <c r="E314" s="46"/>
      <c r="I314" s="29"/>
      <c r="J314" s="29"/>
      <c r="K314" s="29"/>
    </row>
    <row r="315" spans="2:11" s="30" customFormat="1" ht="15">
      <c r="B315" s="45"/>
      <c r="C315" s="45"/>
      <c r="D315" s="46"/>
      <c r="E315" s="46"/>
      <c r="I315" s="29"/>
      <c r="J315" s="29"/>
      <c r="K315" s="29"/>
    </row>
    <row r="316" spans="2:11" s="30" customFormat="1" ht="15">
      <c r="B316" s="45"/>
      <c r="C316" s="45"/>
      <c r="D316" s="46"/>
      <c r="E316" s="46"/>
      <c r="I316" s="29"/>
      <c r="J316" s="29"/>
      <c r="K316" s="29"/>
    </row>
    <row r="317" spans="2:11" s="30" customFormat="1" ht="15">
      <c r="B317" s="45"/>
      <c r="C317" s="45"/>
      <c r="D317" s="46"/>
      <c r="E317" s="46"/>
      <c r="I317" s="29"/>
      <c r="J317" s="29"/>
      <c r="K317" s="29"/>
    </row>
    <row r="318" spans="2:11" s="30" customFormat="1" ht="15">
      <c r="B318" s="45"/>
      <c r="C318" s="45"/>
      <c r="D318" s="46"/>
      <c r="E318" s="46"/>
      <c r="I318" s="29"/>
      <c r="J318" s="29"/>
      <c r="K318" s="29"/>
    </row>
    <row r="319" spans="2:11" s="30" customFormat="1" ht="15">
      <c r="B319" s="45"/>
      <c r="C319" s="45"/>
      <c r="D319" s="46"/>
      <c r="E319" s="46"/>
      <c r="I319" s="29"/>
      <c r="J319" s="29"/>
      <c r="K319" s="29"/>
    </row>
    <row r="320" spans="2:11" s="30" customFormat="1" ht="15">
      <c r="B320" s="45"/>
      <c r="C320" s="45"/>
      <c r="D320" s="46"/>
      <c r="E320" s="46"/>
      <c r="I320" s="29"/>
      <c r="J320" s="29"/>
      <c r="K320" s="29"/>
    </row>
    <row r="321" spans="2:11" s="30" customFormat="1" ht="15">
      <c r="B321" s="45"/>
      <c r="C321" s="45"/>
      <c r="D321" s="46"/>
      <c r="E321" s="46"/>
      <c r="I321" s="29"/>
      <c r="J321" s="29"/>
      <c r="K321" s="29"/>
    </row>
    <row r="322" spans="2:11" s="30" customFormat="1" ht="15">
      <c r="B322" s="45"/>
      <c r="C322" s="45"/>
      <c r="D322" s="46"/>
      <c r="E322" s="46"/>
      <c r="I322" s="29"/>
      <c r="J322" s="29"/>
      <c r="K322" s="29"/>
    </row>
    <row r="323" spans="2:11" s="30" customFormat="1" ht="15">
      <c r="B323" s="45"/>
      <c r="C323" s="45"/>
      <c r="D323" s="46"/>
      <c r="E323" s="46"/>
      <c r="I323" s="29"/>
      <c r="J323" s="29"/>
      <c r="K323" s="29"/>
    </row>
    <row r="324" spans="2:11" s="30" customFormat="1" ht="15">
      <c r="B324" s="45"/>
      <c r="C324" s="45"/>
      <c r="D324" s="46"/>
      <c r="E324" s="46"/>
      <c r="I324" s="29"/>
      <c r="J324" s="29"/>
      <c r="K324" s="29"/>
    </row>
    <row r="325" spans="2:11" s="30" customFormat="1" ht="15">
      <c r="B325" s="45"/>
      <c r="C325" s="45"/>
      <c r="D325" s="46"/>
      <c r="E325" s="46"/>
      <c r="I325" s="29"/>
      <c r="J325" s="29"/>
      <c r="K325" s="29"/>
    </row>
    <row r="326" spans="2:11" s="30" customFormat="1" ht="15">
      <c r="B326" s="45"/>
      <c r="C326" s="45"/>
      <c r="D326" s="46"/>
      <c r="E326" s="46"/>
      <c r="I326" s="29"/>
      <c r="J326" s="29"/>
      <c r="K326" s="29"/>
    </row>
    <row r="327" spans="2:11" s="30" customFormat="1" ht="15">
      <c r="B327" s="45"/>
      <c r="C327" s="45"/>
      <c r="D327" s="46"/>
      <c r="E327" s="46"/>
      <c r="I327" s="29"/>
      <c r="J327" s="29"/>
      <c r="K327" s="29"/>
    </row>
    <row r="328" spans="2:11" s="30" customFormat="1" ht="15">
      <c r="B328" s="45"/>
      <c r="C328" s="45"/>
      <c r="D328" s="46"/>
      <c r="E328" s="46"/>
      <c r="I328" s="29"/>
      <c r="J328" s="29"/>
      <c r="K328" s="29"/>
    </row>
    <row r="329" spans="2:11" s="30" customFormat="1" ht="15">
      <c r="B329" s="45"/>
      <c r="C329" s="45"/>
      <c r="D329" s="46"/>
      <c r="E329" s="46"/>
      <c r="I329" s="29"/>
      <c r="J329" s="29"/>
      <c r="K329" s="29"/>
    </row>
    <row r="330" spans="2:11" s="30" customFormat="1" ht="15">
      <c r="B330" s="45"/>
      <c r="C330" s="45"/>
      <c r="D330" s="46"/>
      <c r="E330" s="46"/>
      <c r="I330" s="29"/>
      <c r="J330" s="29"/>
      <c r="K330" s="29"/>
    </row>
    <row r="331" spans="2:11" s="30" customFormat="1" ht="15">
      <c r="B331" s="45"/>
      <c r="C331" s="45"/>
      <c r="D331" s="46"/>
      <c r="E331" s="46"/>
      <c r="I331" s="29"/>
      <c r="J331" s="29"/>
      <c r="K331" s="29"/>
    </row>
    <row r="332" spans="2:11" s="30" customFormat="1" ht="15">
      <c r="B332" s="45"/>
      <c r="C332" s="45"/>
      <c r="D332" s="46"/>
      <c r="E332" s="46"/>
      <c r="I332" s="29"/>
      <c r="J332" s="29"/>
      <c r="K332" s="29"/>
    </row>
    <row r="333" spans="2:11" s="30" customFormat="1" ht="15">
      <c r="B333" s="45"/>
      <c r="C333" s="45"/>
      <c r="D333" s="46"/>
      <c r="E333" s="46"/>
      <c r="I333" s="29"/>
      <c r="J333" s="29"/>
      <c r="K333" s="29"/>
    </row>
    <row r="334" spans="2:11" s="30" customFormat="1" ht="15">
      <c r="B334" s="45"/>
      <c r="C334" s="45"/>
      <c r="D334" s="46"/>
      <c r="E334" s="46"/>
      <c r="I334" s="29"/>
      <c r="J334" s="29"/>
      <c r="K334" s="29"/>
    </row>
    <row r="335" spans="2:11" s="30" customFormat="1" ht="15">
      <c r="B335" s="45"/>
      <c r="C335" s="45"/>
      <c r="D335" s="46"/>
      <c r="E335" s="46"/>
      <c r="I335" s="29"/>
      <c r="J335" s="29"/>
      <c r="K335" s="29"/>
    </row>
    <row r="336" spans="2:11" s="30" customFormat="1" ht="15">
      <c r="B336" s="45"/>
      <c r="C336" s="45"/>
      <c r="D336" s="46"/>
      <c r="E336" s="46"/>
      <c r="I336" s="29"/>
      <c r="J336" s="29"/>
      <c r="K336" s="29"/>
    </row>
    <row r="337" spans="2:11" s="30" customFormat="1" ht="15">
      <c r="B337" s="45"/>
      <c r="C337" s="45"/>
      <c r="D337" s="46"/>
      <c r="E337" s="46"/>
      <c r="I337" s="29"/>
      <c r="J337" s="29"/>
      <c r="K337" s="29"/>
    </row>
    <row r="338" spans="2:11" s="30" customFormat="1" ht="15">
      <c r="B338" s="45"/>
      <c r="C338" s="45"/>
      <c r="D338" s="46"/>
      <c r="E338" s="46"/>
      <c r="I338" s="29"/>
      <c r="J338" s="29"/>
      <c r="K338" s="29"/>
    </row>
    <row r="339" spans="2:11" s="30" customFormat="1" ht="15">
      <c r="B339" s="45"/>
      <c r="C339" s="45"/>
      <c r="D339" s="46"/>
      <c r="E339" s="46"/>
      <c r="I339" s="29"/>
      <c r="J339" s="29"/>
      <c r="K339" s="29"/>
    </row>
    <row r="340" spans="2:11" s="30" customFormat="1" ht="15">
      <c r="B340" s="45"/>
      <c r="C340" s="45"/>
      <c r="D340" s="46"/>
      <c r="E340" s="46"/>
      <c r="I340" s="29"/>
      <c r="J340" s="29"/>
      <c r="K340" s="29"/>
    </row>
    <row r="341" spans="2:11" s="30" customFormat="1" ht="15">
      <c r="B341" s="45"/>
      <c r="C341" s="45"/>
      <c r="D341" s="46"/>
      <c r="E341" s="46"/>
      <c r="I341" s="29"/>
      <c r="J341" s="29"/>
      <c r="K341" s="29"/>
    </row>
    <row r="342" spans="2:11" s="30" customFormat="1" ht="15">
      <c r="B342" s="45"/>
      <c r="C342" s="45"/>
      <c r="D342" s="46"/>
      <c r="E342" s="46"/>
      <c r="I342" s="29"/>
      <c r="J342" s="29"/>
      <c r="K342" s="29"/>
    </row>
    <row r="343" spans="2:11" s="30" customFormat="1" ht="15">
      <c r="B343" s="45"/>
      <c r="C343" s="45"/>
      <c r="D343" s="46"/>
      <c r="E343" s="46"/>
      <c r="I343" s="29"/>
      <c r="J343" s="29"/>
      <c r="K343" s="29"/>
    </row>
    <row r="344" spans="2:11" s="30" customFormat="1" ht="15">
      <c r="B344" s="45"/>
      <c r="C344" s="45"/>
      <c r="D344" s="46"/>
      <c r="E344" s="46"/>
      <c r="I344" s="29"/>
      <c r="J344" s="29"/>
      <c r="K344" s="29"/>
    </row>
    <row r="345" spans="2:11" s="30" customFormat="1" ht="15">
      <c r="B345" s="45"/>
      <c r="C345" s="45"/>
      <c r="D345" s="46"/>
      <c r="E345" s="46"/>
      <c r="I345" s="29"/>
      <c r="J345" s="29"/>
      <c r="K345" s="29"/>
    </row>
    <row r="346" spans="2:11" s="30" customFormat="1" ht="15">
      <c r="B346" s="45"/>
      <c r="C346" s="45"/>
      <c r="D346" s="46"/>
      <c r="E346" s="46"/>
      <c r="I346" s="29"/>
      <c r="J346" s="29"/>
      <c r="K346" s="29"/>
    </row>
    <row r="347" spans="2:11" s="30" customFormat="1" ht="15">
      <c r="B347" s="45"/>
      <c r="C347" s="45"/>
      <c r="D347" s="46"/>
      <c r="E347" s="46"/>
      <c r="I347" s="29"/>
      <c r="J347" s="29"/>
      <c r="K347" s="29"/>
    </row>
    <row r="348" spans="2:11" s="30" customFormat="1" ht="15">
      <c r="B348" s="45"/>
      <c r="C348" s="45"/>
      <c r="D348" s="46"/>
      <c r="E348" s="46"/>
      <c r="I348" s="29"/>
      <c r="J348" s="29"/>
      <c r="K348" s="29"/>
    </row>
    <row r="349" spans="2:11" s="30" customFormat="1" ht="15">
      <c r="B349" s="45"/>
      <c r="C349" s="45"/>
      <c r="D349" s="46"/>
      <c r="E349" s="46"/>
      <c r="I349" s="29"/>
      <c r="J349" s="29"/>
      <c r="K349" s="29"/>
    </row>
    <row r="350" spans="2:11" s="30" customFormat="1" ht="15">
      <c r="B350" s="45"/>
      <c r="C350" s="45"/>
      <c r="D350" s="46"/>
      <c r="E350" s="46"/>
      <c r="I350" s="29"/>
      <c r="J350" s="29"/>
      <c r="K350" s="29"/>
    </row>
    <row r="351" spans="2:11" s="30" customFormat="1" ht="15">
      <c r="B351" s="45"/>
      <c r="C351" s="45"/>
      <c r="D351" s="46"/>
      <c r="E351" s="46"/>
      <c r="I351" s="29"/>
      <c r="J351" s="29"/>
      <c r="K351" s="29"/>
    </row>
    <row r="352" spans="2:11" s="30" customFormat="1" ht="15">
      <c r="B352" s="45"/>
      <c r="C352" s="45"/>
      <c r="D352" s="46"/>
      <c r="E352" s="46"/>
      <c r="I352" s="29"/>
      <c r="J352" s="29"/>
      <c r="K352" s="29"/>
    </row>
    <row r="353" spans="2:11" s="30" customFormat="1" ht="15">
      <c r="B353" s="45"/>
      <c r="C353" s="45"/>
      <c r="D353" s="46"/>
      <c r="E353" s="46"/>
      <c r="I353" s="29"/>
      <c r="J353" s="29"/>
      <c r="K353" s="29"/>
    </row>
    <row r="354" spans="2:11" s="30" customFormat="1" ht="15">
      <c r="B354" s="45"/>
      <c r="C354" s="45"/>
      <c r="D354" s="46"/>
      <c r="E354" s="46"/>
      <c r="I354" s="29"/>
      <c r="J354" s="29"/>
      <c r="K354" s="29"/>
    </row>
    <row r="355" spans="2:11" s="30" customFormat="1" ht="15">
      <c r="B355" s="45"/>
      <c r="C355" s="45"/>
      <c r="D355" s="46"/>
      <c r="E355" s="46"/>
      <c r="I355" s="29"/>
      <c r="J355" s="29"/>
      <c r="K355" s="29"/>
    </row>
    <row r="356" spans="2:11" s="30" customFormat="1" ht="15">
      <c r="B356" s="45"/>
      <c r="C356" s="45"/>
      <c r="D356" s="46"/>
      <c r="E356" s="46"/>
      <c r="I356" s="29"/>
      <c r="J356" s="29"/>
      <c r="K356" s="29"/>
    </row>
    <row r="357" spans="2:11" s="30" customFormat="1" ht="15">
      <c r="B357" s="45"/>
      <c r="C357" s="45"/>
      <c r="D357" s="46"/>
      <c r="E357" s="46"/>
      <c r="I357" s="29"/>
      <c r="J357" s="29"/>
      <c r="K357" s="29"/>
    </row>
    <row r="358" spans="2:11" s="30" customFormat="1" ht="15">
      <c r="B358" s="45"/>
      <c r="C358" s="45"/>
      <c r="D358" s="46"/>
      <c r="E358" s="46"/>
      <c r="I358" s="29"/>
      <c r="J358" s="29"/>
      <c r="K358" s="29"/>
    </row>
    <row r="359" spans="2:11" s="30" customFormat="1" ht="15">
      <c r="B359" s="45"/>
      <c r="C359" s="45"/>
      <c r="D359" s="46"/>
      <c r="E359" s="46"/>
      <c r="I359" s="29"/>
      <c r="J359" s="29"/>
      <c r="K359" s="29"/>
    </row>
    <row r="360" spans="2:11" s="30" customFormat="1" ht="15">
      <c r="B360" s="45"/>
      <c r="C360" s="45"/>
      <c r="D360" s="46"/>
      <c r="E360" s="46"/>
      <c r="I360" s="29"/>
      <c r="J360" s="29"/>
      <c r="K360" s="29"/>
    </row>
    <row r="361" spans="2:11" s="30" customFormat="1" ht="15">
      <c r="B361" s="45"/>
      <c r="C361" s="45"/>
      <c r="D361" s="46"/>
      <c r="E361" s="46"/>
      <c r="I361" s="29"/>
      <c r="J361" s="29"/>
      <c r="K361" s="29"/>
    </row>
    <row r="362" spans="2:11" s="30" customFormat="1" ht="15">
      <c r="B362" s="45"/>
      <c r="C362" s="45"/>
      <c r="D362" s="46"/>
      <c r="E362" s="46"/>
      <c r="I362" s="29"/>
      <c r="J362" s="29"/>
      <c r="K362" s="29"/>
    </row>
    <row r="363" spans="2:11" s="30" customFormat="1" ht="15">
      <c r="B363" s="45"/>
      <c r="C363" s="45"/>
      <c r="D363" s="46"/>
      <c r="E363" s="46"/>
      <c r="I363" s="29"/>
      <c r="J363" s="29"/>
      <c r="K363" s="29"/>
    </row>
    <row r="364" spans="2:11" s="30" customFormat="1" ht="15">
      <c r="B364" s="45"/>
      <c r="C364" s="45"/>
      <c r="D364" s="46"/>
      <c r="E364" s="46"/>
      <c r="I364" s="29"/>
      <c r="J364" s="29"/>
      <c r="K364" s="29"/>
    </row>
    <row r="365" spans="2:11" s="30" customFormat="1" ht="15">
      <c r="B365" s="45"/>
      <c r="C365" s="45"/>
      <c r="D365" s="46"/>
      <c r="E365" s="46"/>
      <c r="I365" s="29"/>
      <c r="J365" s="29"/>
      <c r="K365" s="29"/>
    </row>
    <row r="366" spans="2:11" s="30" customFormat="1" ht="15">
      <c r="B366" s="45"/>
      <c r="C366" s="45"/>
      <c r="D366" s="46"/>
      <c r="E366" s="46"/>
      <c r="I366" s="29"/>
      <c r="J366" s="29"/>
      <c r="K366" s="29"/>
    </row>
    <row r="367" spans="2:11" s="30" customFormat="1" ht="15">
      <c r="B367" s="45"/>
      <c r="C367" s="45"/>
      <c r="D367" s="46"/>
      <c r="E367" s="46"/>
      <c r="I367" s="29"/>
      <c r="J367" s="29"/>
      <c r="K367" s="29"/>
    </row>
    <row r="368" spans="2:11" s="30" customFormat="1" ht="15">
      <c r="B368" s="45"/>
      <c r="C368" s="45"/>
      <c r="D368" s="46"/>
      <c r="E368" s="46"/>
      <c r="I368" s="29"/>
      <c r="J368" s="29"/>
      <c r="K368" s="29"/>
    </row>
    <row r="369" spans="2:11" s="30" customFormat="1" ht="15">
      <c r="B369" s="45"/>
      <c r="C369" s="45"/>
      <c r="D369" s="46"/>
      <c r="E369" s="46"/>
      <c r="I369" s="29"/>
      <c r="J369" s="29"/>
      <c r="K369" s="29"/>
    </row>
    <row r="370" spans="2:11" s="30" customFormat="1" ht="15">
      <c r="B370" s="45"/>
      <c r="C370" s="45"/>
      <c r="D370" s="46"/>
      <c r="E370" s="46"/>
      <c r="I370" s="29"/>
      <c r="J370" s="29"/>
      <c r="K370" s="29"/>
    </row>
    <row r="371" spans="2:11" s="30" customFormat="1" ht="15">
      <c r="B371" s="45"/>
      <c r="C371" s="45"/>
      <c r="D371" s="46"/>
      <c r="E371" s="46"/>
      <c r="I371" s="29"/>
      <c r="J371" s="29"/>
      <c r="K371" s="29"/>
    </row>
    <row r="372" spans="2:11" s="30" customFormat="1" ht="15">
      <c r="B372" s="45"/>
      <c r="C372" s="45"/>
      <c r="D372" s="46"/>
      <c r="E372" s="46"/>
      <c r="I372" s="29"/>
      <c r="J372" s="29"/>
      <c r="K372" s="29"/>
    </row>
    <row r="373" spans="2:11" s="30" customFormat="1" ht="15">
      <c r="B373" s="45"/>
      <c r="C373" s="45"/>
      <c r="D373" s="46"/>
      <c r="E373" s="46"/>
      <c r="I373" s="29"/>
      <c r="J373" s="29"/>
      <c r="K373" s="29"/>
    </row>
    <row r="374" spans="2:11" s="30" customFormat="1" ht="15">
      <c r="B374" s="45"/>
      <c r="C374" s="45"/>
      <c r="D374" s="46"/>
      <c r="E374" s="46"/>
      <c r="I374" s="29"/>
      <c r="J374" s="29"/>
      <c r="K374" s="29"/>
    </row>
    <row r="375" spans="2:11" s="30" customFormat="1" ht="15">
      <c r="B375" s="45"/>
      <c r="C375" s="45"/>
      <c r="D375" s="46"/>
      <c r="E375" s="46"/>
      <c r="I375" s="29"/>
      <c r="J375" s="29"/>
      <c r="K375" s="29"/>
    </row>
    <row r="376" spans="2:11" s="30" customFormat="1" ht="15">
      <c r="B376" s="45"/>
      <c r="C376" s="45"/>
      <c r="D376" s="46"/>
      <c r="E376" s="46"/>
      <c r="I376" s="29"/>
      <c r="J376" s="29"/>
      <c r="K376" s="29"/>
    </row>
    <row r="377" spans="2:11" s="30" customFormat="1" ht="15">
      <c r="B377" s="45"/>
      <c r="C377" s="45"/>
      <c r="D377" s="46"/>
      <c r="E377" s="46"/>
      <c r="I377" s="29"/>
      <c r="J377" s="29"/>
      <c r="K377" s="29"/>
    </row>
    <row r="378" spans="2:11" s="30" customFormat="1" ht="15">
      <c r="B378" s="45"/>
      <c r="C378" s="45"/>
      <c r="D378" s="46"/>
      <c r="E378" s="46"/>
      <c r="I378" s="29"/>
      <c r="J378" s="29"/>
      <c r="K378" s="29"/>
    </row>
    <row r="379" spans="2:11" s="30" customFormat="1" ht="15">
      <c r="B379" s="45"/>
      <c r="C379" s="45"/>
      <c r="D379" s="46"/>
      <c r="E379" s="46"/>
      <c r="I379" s="29"/>
      <c r="J379" s="29"/>
      <c r="K379" s="29"/>
    </row>
    <row r="380" spans="2:11" s="30" customFormat="1" ht="15">
      <c r="B380" s="45"/>
      <c r="C380" s="45"/>
      <c r="D380" s="46"/>
      <c r="E380" s="46"/>
      <c r="I380" s="29"/>
      <c r="J380" s="29"/>
      <c r="K380" s="29"/>
    </row>
    <row r="381" spans="2:11" s="30" customFormat="1" ht="15">
      <c r="B381" s="45"/>
      <c r="C381" s="45"/>
      <c r="D381" s="46"/>
      <c r="E381" s="46"/>
      <c r="I381" s="29"/>
      <c r="J381" s="29"/>
      <c r="K381" s="29"/>
    </row>
    <row r="382" spans="2:11" s="30" customFormat="1" ht="15">
      <c r="B382" s="45"/>
      <c r="C382" s="45"/>
      <c r="D382" s="46"/>
      <c r="E382" s="46"/>
      <c r="I382" s="29"/>
      <c r="J382" s="29"/>
      <c r="K382" s="29"/>
    </row>
    <row r="383" spans="2:11" s="30" customFormat="1" ht="15">
      <c r="B383" s="45"/>
      <c r="C383" s="45"/>
      <c r="D383" s="46"/>
      <c r="E383" s="46"/>
      <c r="I383" s="29"/>
      <c r="J383" s="29"/>
      <c r="K383" s="29"/>
    </row>
    <row r="384" spans="2:11" s="30" customFormat="1" ht="15">
      <c r="B384" s="45"/>
      <c r="C384" s="45"/>
      <c r="D384" s="46"/>
      <c r="E384" s="46"/>
      <c r="I384" s="29"/>
      <c r="J384" s="29"/>
      <c r="K384" s="29"/>
    </row>
    <row r="385" spans="2:11" s="30" customFormat="1" ht="15">
      <c r="B385" s="45"/>
      <c r="C385" s="45"/>
      <c r="D385" s="46"/>
      <c r="E385" s="46"/>
      <c r="I385" s="29"/>
      <c r="J385" s="29"/>
      <c r="K385" s="29"/>
    </row>
    <row r="386" spans="2:11" s="30" customFormat="1" ht="15">
      <c r="B386" s="45"/>
      <c r="C386" s="45"/>
      <c r="D386" s="46"/>
      <c r="E386" s="46"/>
      <c r="I386" s="29"/>
      <c r="J386" s="29"/>
      <c r="K386" s="29"/>
    </row>
    <row r="387" spans="2:11" s="30" customFormat="1" ht="15">
      <c r="B387" s="45"/>
      <c r="C387" s="45"/>
      <c r="D387" s="46"/>
      <c r="E387" s="46"/>
      <c r="I387" s="29"/>
      <c r="J387" s="29"/>
      <c r="K387" s="29"/>
    </row>
    <row r="388" spans="2:11" s="30" customFormat="1" ht="15">
      <c r="B388" s="45"/>
      <c r="C388" s="45"/>
      <c r="D388" s="46"/>
      <c r="E388" s="46"/>
      <c r="I388" s="29"/>
      <c r="J388" s="29"/>
      <c r="K388" s="29"/>
    </row>
    <row r="389" spans="2:11" s="30" customFormat="1" ht="15">
      <c r="B389" s="45"/>
      <c r="C389" s="45"/>
      <c r="D389" s="46"/>
      <c r="E389" s="46"/>
      <c r="I389" s="29"/>
      <c r="J389" s="29"/>
      <c r="K389" s="29"/>
    </row>
    <row r="390" spans="2:11" s="30" customFormat="1" ht="15">
      <c r="B390" s="45"/>
      <c r="C390" s="45"/>
      <c r="D390" s="46"/>
      <c r="E390" s="46"/>
      <c r="I390" s="29"/>
      <c r="J390" s="29"/>
      <c r="K390" s="29"/>
    </row>
    <row r="391" spans="2:11" s="30" customFormat="1" ht="15">
      <c r="B391" s="45"/>
      <c r="C391" s="45"/>
      <c r="D391" s="46"/>
      <c r="E391" s="46"/>
      <c r="I391" s="29"/>
      <c r="J391" s="29"/>
      <c r="K391" s="29"/>
    </row>
    <row r="392" spans="2:11" s="30" customFormat="1" ht="15">
      <c r="B392" s="45"/>
      <c r="C392" s="45"/>
      <c r="D392" s="46"/>
      <c r="E392" s="46"/>
      <c r="I392" s="29"/>
      <c r="J392" s="29"/>
      <c r="K392" s="29"/>
    </row>
    <row r="393" spans="2:11" s="30" customFormat="1" ht="15">
      <c r="B393" s="45"/>
      <c r="C393" s="45"/>
      <c r="D393" s="46"/>
      <c r="E393" s="46"/>
      <c r="I393" s="29"/>
      <c r="J393" s="29"/>
      <c r="K393" s="29"/>
    </row>
    <row r="394" spans="2:11" s="30" customFormat="1" ht="15">
      <c r="B394" s="45"/>
      <c r="C394" s="45"/>
      <c r="D394" s="46"/>
      <c r="E394" s="46"/>
      <c r="I394" s="29"/>
      <c r="J394" s="29"/>
      <c r="K394" s="29"/>
    </row>
    <row r="395" spans="2:11" s="30" customFormat="1" ht="15">
      <c r="B395" s="45"/>
      <c r="C395" s="45"/>
      <c r="D395" s="46"/>
      <c r="E395" s="46"/>
      <c r="I395" s="29"/>
      <c r="J395" s="29"/>
      <c r="K395" s="29"/>
    </row>
    <row r="396" spans="2:11" s="30" customFormat="1" ht="15">
      <c r="B396" s="45"/>
      <c r="C396" s="45"/>
      <c r="D396" s="46"/>
      <c r="E396" s="46"/>
      <c r="I396" s="29"/>
      <c r="J396" s="29"/>
      <c r="K396" s="29"/>
    </row>
    <row r="397" spans="2:11" s="30" customFormat="1" ht="15">
      <c r="B397" s="45"/>
      <c r="C397" s="45"/>
      <c r="D397" s="46"/>
      <c r="E397" s="46"/>
      <c r="I397" s="29"/>
      <c r="J397" s="29"/>
      <c r="K397" s="29"/>
    </row>
    <row r="398" spans="2:11" s="30" customFormat="1" ht="15">
      <c r="B398" s="45"/>
      <c r="C398" s="45"/>
      <c r="D398" s="46"/>
      <c r="E398" s="46"/>
      <c r="I398" s="29"/>
      <c r="J398" s="29"/>
      <c r="K398" s="29"/>
    </row>
    <row r="399" spans="2:11" s="30" customFormat="1" ht="15">
      <c r="B399" s="45"/>
      <c r="C399" s="45"/>
      <c r="D399" s="46"/>
      <c r="E399" s="46"/>
      <c r="I399" s="29"/>
      <c r="J399" s="29"/>
      <c r="K399" s="29"/>
    </row>
    <row r="400" spans="2:11" s="30" customFormat="1" ht="15">
      <c r="B400" s="45"/>
      <c r="C400" s="45"/>
      <c r="D400" s="46"/>
      <c r="E400" s="46"/>
      <c r="I400" s="29"/>
      <c r="J400" s="29"/>
      <c r="K400" s="29"/>
    </row>
    <row r="401" spans="2:11" s="30" customFormat="1" ht="15">
      <c r="B401" s="45"/>
      <c r="C401" s="45"/>
      <c r="D401" s="46"/>
      <c r="E401" s="46"/>
      <c r="I401" s="29"/>
      <c r="J401" s="29"/>
      <c r="K401" s="29"/>
    </row>
    <row r="402" spans="2:11" s="30" customFormat="1" ht="15">
      <c r="B402" s="45"/>
      <c r="C402" s="45"/>
      <c r="D402" s="46"/>
      <c r="E402" s="46"/>
      <c r="I402" s="29"/>
      <c r="J402" s="29"/>
      <c r="K402" s="29"/>
    </row>
    <row r="403" spans="2:11" s="30" customFormat="1" ht="15">
      <c r="B403" s="45"/>
      <c r="C403" s="45"/>
      <c r="D403" s="46"/>
      <c r="E403" s="46"/>
      <c r="I403" s="29"/>
      <c r="J403" s="29"/>
      <c r="K403" s="29"/>
    </row>
    <row r="404" spans="2:11" s="30" customFormat="1" ht="15">
      <c r="B404" s="45"/>
      <c r="C404" s="45"/>
      <c r="D404" s="46"/>
      <c r="E404" s="46"/>
      <c r="I404" s="29"/>
      <c r="J404" s="29"/>
      <c r="K404" s="29"/>
    </row>
    <row r="405" spans="2:11" s="30" customFormat="1" ht="15">
      <c r="B405" s="45"/>
      <c r="C405" s="45"/>
      <c r="D405" s="46"/>
      <c r="E405" s="46"/>
      <c r="I405" s="29"/>
      <c r="J405" s="29"/>
      <c r="K405" s="29"/>
    </row>
    <row r="406" spans="2:11" s="30" customFormat="1" ht="15">
      <c r="B406" s="45"/>
      <c r="C406" s="45"/>
      <c r="D406" s="46"/>
      <c r="E406" s="46"/>
      <c r="I406" s="29"/>
      <c r="J406" s="29"/>
      <c r="K406" s="29"/>
    </row>
    <row r="407" spans="2:11" s="30" customFormat="1" ht="15">
      <c r="B407" s="45"/>
      <c r="C407" s="45"/>
      <c r="D407" s="46"/>
      <c r="E407" s="46"/>
      <c r="I407" s="29"/>
      <c r="J407" s="29"/>
      <c r="K407" s="29"/>
    </row>
    <row r="408" spans="2:11" s="30" customFormat="1" ht="15">
      <c r="B408" s="45"/>
      <c r="C408" s="45"/>
      <c r="D408" s="46"/>
      <c r="E408" s="46"/>
      <c r="I408" s="29"/>
      <c r="J408" s="29"/>
      <c r="K408" s="29"/>
    </row>
    <row r="409" spans="2:11" s="30" customFormat="1" ht="15">
      <c r="B409" s="45"/>
      <c r="C409" s="45"/>
      <c r="D409" s="46"/>
      <c r="E409" s="46"/>
      <c r="I409" s="29"/>
      <c r="J409" s="29"/>
      <c r="K409" s="29"/>
    </row>
    <row r="410" spans="2:11" s="30" customFormat="1" ht="15">
      <c r="B410" s="45"/>
      <c r="C410" s="45"/>
      <c r="D410" s="46"/>
      <c r="E410" s="46"/>
      <c r="I410" s="29"/>
      <c r="J410" s="29"/>
      <c r="K410" s="29"/>
    </row>
    <row r="411" spans="2:11" s="30" customFormat="1" ht="15">
      <c r="B411" s="45"/>
      <c r="C411" s="45"/>
      <c r="D411" s="46"/>
      <c r="E411" s="46"/>
      <c r="I411" s="29"/>
      <c r="J411" s="29"/>
      <c r="K411" s="29"/>
    </row>
    <row r="412" spans="2:11" s="30" customFormat="1" ht="15">
      <c r="B412" s="45"/>
      <c r="C412" s="45"/>
      <c r="D412" s="46"/>
      <c r="E412" s="46"/>
      <c r="I412" s="29"/>
      <c r="J412" s="29"/>
      <c r="K412" s="29"/>
    </row>
    <row r="413" spans="2:11" s="30" customFormat="1" ht="15">
      <c r="B413" s="45"/>
      <c r="C413" s="45"/>
      <c r="D413" s="46"/>
      <c r="E413" s="46"/>
      <c r="I413" s="29"/>
      <c r="J413" s="29"/>
      <c r="K413" s="29"/>
    </row>
    <row r="414" spans="2:11" s="30" customFormat="1" ht="15">
      <c r="B414" s="45"/>
      <c r="C414" s="45"/>
      <c r="D414" s="46"/>
      <c r="E414" s="46"/>
      <c r="I414" s="29"/>
      <c r="J414" s="29"/>
      <c r="K414" s="29"/>
    </row>
    <row r="415" spans="2:11" s="30" customFormat="1" ht="15">
      <c r="B415" s="45"/>
      <c r="C415" s="45"/>
      <c r="D415" s="46"/>
      <c r="E415" s="46"/>
      <c r="I415" s="29"/>
      <c r="J415" s="29"/>
      <c r="K415" s="29"/>
    </row>
    <row r="416" spans="2:11" s="30" customFormat="1" ht="15">
      <c r="B416" s="45"/>
      <c r="C416" s="45"/>
      <c r="D416" s="46"/>
      <c r="E416" s="46"/>
      <c r="I416" s="29"/>
      <c r="J416" s="29"/>
      <c r="K416" s="29"/>
    </row>
    <row r="417" spans="2:11" s="30" customFormat="1" ht="15">
      <c r="B417" s="45"/>
      <c r="C417" s="45"/>
      <c r="D417" s="46"/>
      <c r="E417" s="46"/>
      <c r="I417" s="29"/>
      <c r="J417" s="29"/>
      <c r="K417" s="29"/>
    </row>
    <row r="418" spans="2:11" s="30" customFormat="1" ht="15">
      <c r="B418" s="45"/>
      <c r="C418" s="45"/>
      <c r="D418" s="46"/>
      <c r="E418" s="46"/>
      <c r="I418" s="29"/>
      <c r="J418" s="29"/>
      <c r="K418" s="29"/>
    </row>
    <row r="419" spans="2:11" s="30" customFormat="1" ht="15">
      <c r="B419" s="45"/>
      <c r="C419" s="45"/>
      <c r="D419" s="46"/>
      <c r="E419" s="46"/>
      <c r="I419" s="29"/>
      <c r="J419" s="29"/>
      <c r="K419" s="29"/>
    </row>
    <row r="420" spans="2:11" s="30" customFormat="1" ht="15">
      <c r="B420" s="45"/>
      <c r="C420" s="45"/>
      <c r="D420" s="46"/>
      <c r="E420" s="46"/>
      <c r="I420" s="29"/>
      <c r="J420" s="29"/>
      <c r="K420" s="29"/>
    </row>
    <row r="421" spans="2:11" s="30" customFormat="1" ht="15">
      <c r="B421" s="45"/>
      <c r="C421" s="45"/>
      <c r="D421" s="46"/>
      <c r="E421" s="46"/>
      <c r="I421" s="29"/>
      <c r="J421" s="29"/>
      <c r="K421" s="29"/>
    </row>
    <row r="422" spans="2:11" s="30" customFormat="1" ht="15">
      <c r="B422" s="45"/>
      <c r="C422" s="45"/>
      <c r="D422" s="46"/>
      <c r="E422" s="46"/>
      <c r="I422" s="29"/>
      <c r="J422" s="29"/>
      <c r="K422" s="29"/>
    </row>
    <row r="423" spans="2:11" s="30" customFormat="1" ht="15">
      <c r="B423" s="45"/>
      <c r="C423" s="45"/>
      <c r="D423" s="46"/>
      <c r="E423" s="46"/>
      <c r="I423" s="29"/>
      <c r="J423" s="29"/>
      <c r="K423" s="29"/>
    </row>
    <row r="424" spans="2:11" s="30" customFormat="1" ht="15">
      <c r="B424" s="45"/>
      <c r="C424" s="45"/>
      <c r="D424" s="46"/>
      <c r="E424" s="46"/>
      <c r="I424" s="29"/>
      <c r="J424" s="29"/>
      <c r="K424" s="29"/>
    </row>
    <row r="425" spans="2:11" s="30" customFormat="1" ht="15">
      <c r="B425" s="45"/>
      <c r="C425" s="45"/>
      <c r="D425" s="46"/>
      <c r="E425" s="46"/>
      <c r="I425" s="29"/>
      <c r="J425" s="29"/>
      <c r="K425" s="29"/>
    </row>
    <row r="426" spans="2:11" s="30" customFormat="1" ht="15">
      <c r="B426" s="45"/>
      <c r="C426" s="45"/>
      <c r="D426" s="46"/>
      <c r="E426" s="46"/>
      <c r="I426" s="29"/>
      <c r="J426" s="29"/>
      <c r="K426" s="29"/>
    </row>
    <row r="427" spans="2:11" s="30" customFormat="1" ht="15">
      <c r="B427" s="45"/>
      <c r="C427" s="45"/>
      <c r="D427" s="46"/>
      <c r="E427" s="46"/>
      <c r="I427" s="29"/>
      <c r="J427" s="29"/>
      <c r="K427" s="29"/>
    </row>
    <row r="428" spans="2:11" s="30" customFormat="1" ht="15">
      <c r="B428" s="45"/>
      <c r="C428" s="45"/>
      <c r="D428" s="46"/>
      <c r="E428" s="46"/>
      <c r="I428" s="29"/>
      <c r="J428" s="29"/>
      <c r="K428" s="29"/>
    </row>
    <row r="429" spans="2:11" s="30" customFormat="1" ht="15">
      <c r="B429" s="45"/>
      <c r="C429" s="45"/>
      <c r="D429" s="46"/>
      <c r="E429" s="46"/>
      <c r="I429" s="29"/>
      <c r="J429" s="29"/>
      <c r="K429" s="29"/>
    </row>
    <row r="430" spans="2:11" s="30" customFormat="1" ht="15">
      <c r="B430" s="45"/>
      <c r="C430" s="45"/>
      <c r="D430" s="46"/>
      <c r="E430" s="46"/>
      <c r="I430" s="29"/>
      <c r="J430" s="29"/>
      <c r="K430" s="29"/>
    </row>
    <row r="431" spans="2:11" s="30" customFormat="1" ht="15">
      <c r="B431" s="45"/>
      <c r="C431" s="45"/>
      <c r="D431" s="46"/>
      <c r="E431" s="46"/>
      <c r="I431" s="29"/>
      <c r="J431" s="29"/>
      <c r="K431" s="29"/>
    </row>
    <row r="432" spans="2:11" s="30" customFormat="1" ht="15">
      <c r="B432" s="45"/>
      <c r="C432" s="45"/>
      <c r="D432" s="46"/>
      <c r="E432" s="46"/>
      <c r="I432" s="29"/>
      <c r="J432" s="29"/>
      <c r="K432" s="29"/>
    </row>
    <row r="433" spans="2:11" s="30" customFormat="1" ht="15">
      <c r="B433" s="45"/>
      <c r="C433" s="45"/>
      <c r="D433" s="46"/>
      <c r="E433" s="46"/>
      <c r="I433" s="29"/>
      <c r="J433" s="29"/>
      <c r="K433" s="29"/>
    </row>
    <row r="434" spans="2:11" s="30" customFormat="1" ht="15">
      <c r="B434" s="45"/>
      <c r="C434" s="45"/>
      <c r="D434" s="46"/>
      <c r="E434" s="46"/>
      <c r="I434" s="29"/>
      <c r="J434" s="29"/>
      <c r="K434" s="29"/>
    </row>
    <row r="435" spans="2:11" s="30" customFormat="1" ht="15">
      <c r="B435" s="45"/>
      <c r="C435" s="45"/>
      <c r="D435" s="46"/>
      <c r="E435" s="46"/>
      <c r="I435" s="29"/>
      <c r="J435" s="29"/>
      <c r="K435" s="29"/>
    </row>
    <row r="436" spans="2:11" s="30" customFormat="1" ht="15">
      <c r="B436" s="45"/>
      <c r="C436" s="45"/>
      <c r="D436" s="46"/>
      <c r="E436" s="46"/>
      <c r="I436" s="29"/>
      <c r="J436" s="29"/>
      <c r="K436" s="29"/>
    </row>
    <row r="437" spans="2:11" s="30" customFormat="1" ht="15">
      <c r="B437" s="45"/>
      <c r="C437" s="45"/>
      <c r="D437" s="46"/>
      <c r="E437" s="46"/>
      <c r="I437" s="29"/>
      <c r="J437" s="29"/>
      <c r="K437" s="29"/>
    </row>
    <row r="438" spans="2:11" s="30" customFormat="1" ht="15">
      <c r="B438" s="45"/>
      <c r="C438" s="45"/>
      <c r="D438" s="46"/>
      <c r="E438" s="46"/>
      <c r="I438" s="29"/>
      <c r="J438" s="29"/>
      <c r="K438" s="29"/>
    </row>
    <row r="439" spans="2:11" s="30" customFormat="1" ht="15">
      <c r="B439" s="45"/>
      <c r="C439" s="45"/>
      <c r="D439" s="46"/>
      <c r="E439" s="46"/>
      <c r="I439" s="29"/>
      <c r="J439" s="29"/>
      <c r="K439" s="29"/>
    </row>
    <row r="440" spans="2:11" s="30" customFormat="1" ht="15">
      <c r="B440" s="45"/>
      <c r="C440" s="45"/>
      <c r="D440" s="46"/>
      <c r="E440" s="46"/>
      <c r="I440" s="29"/>
      <c r="J440" s="29"/>
      <c r="K440" s="29"/>
    </row>
    <row r="441" spans="2:11" s="30" customFormat="1" ht="15">
      <c r="B441" s="45"/>
      <c r="C441" s="45"/>
      <c r="D441" s="46"/>
      <c r="E441" s="46"/>
      <c r="I441" s="29"/>
      <c r="J441" s="29"/>
      <c r="K441" s="29"/>
    </row>
    <row r="442" spans="2:11" s="30" customFormat="1" ht="15">
      <c r="B442" s="45"/>
      <c r="C442" s="45"/>
      <c r="D442" s="46"/>
      <c r="E442" s="46"/>
      <c r="I442" s="29"/>
      <c r="J442" s="29"/>
      <c r="K442" s="29"/>
    </row>
    <row r="443" spans="2:11" s="30" customFormat="1" ht="15">
      <c r="B443" s="45"/>
      <c r="C443" s="45"/>
      <c r="D443" s="46"/>
      <c r="E443" s="46"/>
      <c r="I443" s="29"/>
      <c r="J443" s="29"/>
      <c r="K443" s="29"/>
    </row>
    <row r="444" spans="2:11" s="30" customFormat="1" ht="15">
      <c r="B444" s="45"/>
      <c r="C444" s="45"/>
      <c r="D444" s="46"/>
      <c r="E444" s="46"/>
      <c r="I444" s="29"/>
      <c r="J444" s="29"/>
      <c r="K444" s="29"/>
    </row>
    <row r="445" spans="2:11" s="30" customFormat="1" ht="15">
      <c r="B445" s="45"/>
      <c r="C445" s="45"/>
      <c r="D445" s="46"/>
      <c r="E445" s="46"/>
      <c r="I445" s="29"/>
      <c r="J445" s="29"/>
      <c r="K445" s="29"/>
    </row>
    <row r="446" spans="2:11" s="30" customFormat="1" ht="15">
      <c r="B446" s="45"/>
      <c r="C446" s="45"/>
      <c r="D446" s="46"/>
      <c r="E446" s="46"/>
      <c r="I446" s="29"/>
      <c r="J446" s="29"/>
      <c r="K446" s="29"/>
    </row>
    <row r="447" spans="2:11" s="30" customFormat="1" ht="15">
      <c r="B447" s="45"/>
      <c r="C447" s="45"/>
      <c r="D447" s="46"/>
      <c r="E447" s="46"/>
      <c r="I447" s="29"/>
      <c r="J447" s="29"/>
      <c r="K447" s="29"/>
    </row>
    <row r="448" spans="2:11" s="30" customFormat="1" ht="15">
      <c r="B448" s="45"/>
      <c r="C448" s="45"/>
      <c r="D448" s="46"/>
      <c r="E448" s="46"/>
      <c r="I448" s="29"/>
      <c r="J448" s="29"/>
      <c r="K448" s="29"/>
    </row>
    <row r="449" spans="2:11" s="30" customFormat="1" ht="15">
      <c r="B449" s="45"/>
      <c r="C449" s="45"/>
      <c r="D449" s="46"/>
      <c r="E449" s="46"/>
      <c r="I449" s="29"/>
      <c r="J449" s="29"/>
      <c r="K449" s="29"/>
    </row>
    <row r="450" spans="2:11" s="30" customFormat="1" ht="15">
      <c r="B450" s="45"/>
      <c r="C450" s="45"/>
      <c r="D450" s="46"/>
      <c r="E450" s="46"/>
      <c r="I450" s="29"/>
      <c r="J450" s="29"/>
      <c r="K450" s="29"/>
    </row>
    <row r="451" spans="2:11" s="30" customFormat="1" ht="15">
      <c r="B451" s="45"/>
      <c r="C451" s="45"/>
      <c r="D451" s="46"/>
      <c r="E451" s="46"/>
      <c r="I451" s="29"/>
      <c r="J451" s="29"/>
      <c r="K451" s="29"/>
    </row>
    <row r="452" spans="2:11" s="30" customFormat="1" ht="15">
      <c r="B452" s="45"/>
      <c r="C452" s="45"/>
      <c r="D452" s="46"/>
      <c r="E452" s="46"/>
      <c r="I452" s="29"/>
      <c r="J452" s="29"/>
      <c r="K452" s="29"/>
    </row>
    <row r="453" spans="2:11" s="30" customFormat="1" ht="15">
      <c r="B453" s="45"/>
      <c r="C453" s="45"/>
      <c r="D453" s="46"/>
      <c r="E453" s="46"/>
      <c r="I453" s="29"/>
      <c r="J453" s="29"/>
      <c r="K453" s="29"/>
    </row>
    <row r="454" spans="2:11" s="30" customFormat="1" ht="15">
      <c r="B454" s="45"/>
      <c r="C454" s="45"/>
      <c r="D454" s="46"/>
      <c r="E454" s="46"/>
      <c r="I454" s="29"/>
      <c r="J454" s="29"/>
      <c r="K454" s="29"/>
    </row>
    <row r="455" spans="2:11" s="30" customFormat="1" ht="15">
      <c r="B455" s="45"/>
      <c r="C455" s="45"/>
      <c r="D455" s="46"/>
      <c r="E455" s="46"/>
      <c r="I455" s="29"/>
      <c r="J455" s="29"/>
      <c r="K455" s="29"/>
    </row>
    <row r="456" spans="2:11" s="30" customFormat="1" ht="15">
      <c r="B456" s="45"/>
      <c r="C456" s="45"/>
      <c r="D456" s="46"/>
      <c r="E456" s="46"/>
      <c r="I456" s="29"/>
      <c r="J456" s="29"/>
      <c r="K456" s="29"/>
    </row>
    <row r="457" spans="2:11" s="30" customFormat="1" ht="15">
      <c r="B457" s="45"/>
      <c r="C457" s="45"/>
      <c r="D457" s="46"/>
      <c r="E457" s="46"/>
      <c r="I457" s="29"/>
      <c r="J457" s="29"/>
      <c r="K457" s="29"/>
    </row>
    <row r="458" spans="2:11" s="30" customFormat="1" ht="15">
      <c r="B458" s="45"/>
      <c r="C458" s="45"/>
      <c r="D458" s="46"/>
      <c r="E458" s="46"/>
      <c r="I458" s="29"/>
      <c r="J458" s="29"/>
      <c r="K458" s="29"/>
    </row>
    <row r="459" spans="2:11" s="30" customFormat="1" ht="15">
      <c r="B459" s="45"/>
      <c r="C459" s="45"/>
      <c r="D459" s="46"/>
      <c r="E459" s="46"/>
      <c r="I459" s="29"/>
      <c r="J459" s="29"/>
      <c r="K459" s="29"/>
    </row>
    <row r="460" spans="2:11" s="30" customFormat="1" ht="15">
      <c r="B460" s="45"/>
      <c r="C460" s="45"/>
      <c r="D460" s="46"/>
      <c r="E460" s="46"/>
      <c r="I460" s="29"/>
      <c r="J460" s="29"/>
      <c r="K460" s="29"/>
    </row>
    <row r="461" spans="2:11" s="30" customFormat="1" ht="15">
      <c r="B461" s="45"/>
      <c r="C461" s="45"/>
      <c r="D461" s="46"/>
      <c r="E461" s="46"/>
      <c r="I461" s="29"/>
      <c r="J461" s="29"/>
      <c r="K461" s="29"/>
    </row>
    <row r="462" spans="2:11" s="30" customFormat="1" ht="15">
      <c r="B462" s="45"/>
      <c r="C462" s="45"/>
      <c r="D462" s="46"/>
      <c r="E462" s="46"/>
      <c r="I462" s="29"/>
      <c r="J462" s="29"/>
      <c r="K462" s="29"/>
    </row>
    <row r="463" spans="2:11" s="30" customFormat="1" ht="15">
      <c r="B463" s="45"/>
      <c r="C463" s="45"/>
      <c r="D463" s="46"/>
      <c r="E463" s="46"/>
      <c r="I463" s="29"/>
      <c r="J463" s="29"/>
      <c r="K463" s="29"/>
    </row>
    <row r="464" spans="2:11" s="30" customFormat="1" ht="15">
      <c r="B464" s="45"/>
      <c r="C464" s="45"/>
      <c r="D464" s="46"/>
      <c r="E464" s="46"/>
      <c r="I464" s="29"/>
      <c r="J464" s="29"/>
      <c r="K464" s="29"/>
    </row>
    <row r="465" spans="2:11" s="30" customFormat="1" ht="15">
      <c r="B465" s="45"/>
      <c r="C465" s="45"/>
      <c r="D465" s="46"/>
      <c r="E465" s="46"/>
      <c r="I465" s="29"/>
      <c r="J465" s="29"/>
      <c r="K465" s="29"/>
    </row>
    <row r="466" spans="2:11" s="30" customFormat="1" ht="15">
      <c r="B466" s="45"/>
      <c r="C466" s="45"/>
      <c r="D466" s="46"/>
      <c r="E466" s="46"/>
      <c r="I466" s="29"/>
      <c r="J466" s="29"/>
      <c r="K466" s="29"/>
    </row>
    <row r="467" spans="2:11" s="30" customFormat="1" ht="15">
      <c r="B467" s="45"/>
      <c r="C467" s="45"/>
      <c r="D467" s="46"/>
      <c r="E467" s="46"/>
      <c r="I467" s="29"/>
      <c r="J467" s="29"/>
      <c r="K467" s="29"/>
    </row>
    <row r="468" spans="2:11" s="30" customFormat="1" ht="15">
      <c r="B468" s="45"/>
      <c r="C468" s="45"/>
      <c r="D468" s="46"/>
      <c r="E468" s="46"/>
      <c r="I468" s="29"/>
      <c r="J468" s="29"/>
      <c r="K468" s="29"/>
    </row>
    <row r="469" spans="2:11" s="30" customFormat="1" ht="15">
      <c r="B469" s="45"/>
      <c r="C469" s="45"/>
      <c r="D469" s="46"/>
      <c r="E469" s="46"/>
      <c r="I469" s="29"/>
      <c r="J469" s="29"/>
      <c r="K469" s="29"/>
    </row>
    <row r="470" spans="2:11" s="30" customFormat="1" ht="15">
      <c r="B470" s="45"/>
      <c r="C470" s="45"/>
      <c r="D470" s="46"/>
      <c r="E470" s="46"/>
      <c r="I470" s="29"/>
      <c r="J470" s="29"/>
      <c r="K470" s="29"/>
    </row>
    <row r="471" spans="2:11" s="30" customFormat="1" ht="15">
      <c r="B471" s="45"/>
      <c r="C471" s="45"/>
      <c r="D471" s="46"/>
      <c r="E471" s="46"/>
      <c r="I471" s="29"/>
      <c r="J471" s="29"/>
      <c r="K471" s="29"/>
    </row>
    <row r="472" spans="2:11" s="30" customFormat="1" ht="15">
      <c r="B472" s="45"/>
      <c r="C472" s="45"/>
      <c r="D472" s="46"/>
      <c r="E472" s="46"/>
      <c r="I472" s="29"/>
      <c r="J472" s="29"/>
      <c r="K472" s="29"/>
    </row>
    <row r="473" spans="2:11" s="30" customFormat="1" ht="15">
      <c r="B473" s="45"/>
      <c r="C473" s="45"/>
      <c r="D473" s="46"/>
      <c r="E473" s="46"/>
      <c r="I473" s="29"/>
      <c r="J473" s="29"/>
      <c r="K473" s="29"/>
    </row>
    <row r="474" spans="2:11" s="30" customFormat="1" ht="15">
      <c r="B474" s="45"/>
      <c r="C474" s="45"/>
      <c r="D474" s="46"/>
      <c r="E474" s="46"/>
      <c r="I474" s="29"/>
      <c r="J474" s="29"/>
      <c r="K474" s="29"/>
    </row>
    <row r="475" spans="2:11" s="30" customFormat="1" ht="15">
      <c r="B475" s="45"/>
      <c r="C475" s="45"/>
      <c r="D475" s="46"/>
      <c r="E475" s="46"/>
      <c r="I475" s="29"/>
      <c r="J475" s="29"/>
      <c r="K475" s="29"/>
    </row>
    <row r="476" spans="2:11" s="30" customFormat="1" ht="15">
      <c r="B476" s="45"/>
      <c r="C476" s="45"/>
      <c r="D476" s="46"/>
      <c r="E476" s="46"/>
      <c r="I476" s="29"/>
      <c r="J476" s="29"/>
      <c r="K476" s="29"/>
    </row>
    <row r="477" spans="2:11" s="30" customFormat="1" ht="15">
      <c r="B477" s="45"/>
      <c r="C477" s="45"/>
      <c r="D477" s="46"/>
      <c r="E477" s="46"/>
      <c r="I477" s="29"/>
      <c r="J477" s="29"/>
      <c r="K477" s="29"/>
    </row>
    <row r="478" spans="2:11" s="30" customFormat="1" ht="15">
      <c r="B478" s="45"/>
      <c r="C478" s="45"/>
      <c r="D478" s="46"/>
      <c r="E478" s="46"/>
      <c r="I478" s="29"/>
      <c r="J478" s="29"/>
      <c r="K478" s="29"/>
    </row>
    <row r="479" spans="2:11" s="30" customFormat="1" ht="15">
      <c r="B479" s="45"/>
      <c r="C479" s="45"/>
      <c r="D479" s="46"/>
      <c r="E479" s="46"/>
      <c r="I479" s="29"/>
      <c r="J479" s="29"/>
      <c r="K479" s="29"/>
    </row>
    <row r="480" spans="2:11" s="30" customFormat="1" ht="15">
      <c r="B480" s="45"/>
      <c r="C480" s="45"/>
      <c r="D480" s="46"/>
      <c r="E480" s="46"/>
      <c r="I480" s="29"/>
      <c r="J480" s="29"/>
      <c r="K480" s="29"/>
    </row>
    <row r="481" spans="2:11" s="30" customFormat="1" ht="15">
      <c r="B481" s="45"/>
      <c r="C481" s="45"/>
      <c r="D481" s="46"/>
      <c r="E481" s="46"/>
      <c r="I481" s="29"/>
      <c r="J481" s="29"/>
      <c r="K481" s="29"/>
    </row>
    <row r="482" spans="2:11" s="30" customFormat="1" ht="15">
      <c r="B482" s="45"/>
      <c r="C482" s="45"/>
      <c r="D482" s="46"/>
      <c r="E482" s="46"/>
      <c r="I482" s="29"/>
      <c r="J482" s="29"/>
      <c r="K482" s="29"/>
    </row>
    <row r="483" spans="2:11" s="30" customFormat="1" ht="15">
      <c r="B483" s="45"/>
      <c r="C483" s="45"/>
      <c r="D483" s="46"/>
      <c r="E483" s="46"/>
      <c r="I483" s="29"/>
      <c r="J483" s="29"/>
      <c r="K483" s="29"/>
    </row>
    <row r="484" spans="2:11" s="30" customFormat="1" ht="15">
      <c r="B484" s="45"/>
      <c r="C484" s="45"/>
      <c r="D484" s="46"/>
      <c r="E484" s="46"/>
      <c r="I484" s="29"/>
      <c r="J484" s="29"/>
      <c r="K484" s="29"/>
    </row>
    <row r="485" spans="2:11" s="30" customFormat="1" ht="15">
      <c r="B485" s="45"/>
      <c r="C485" s="45"/>
      <c r="D485" s="46"/>
      <c r="E485" s="46"/>
      <c r="I485" s="29"/>
      <c r="J485" s="29"/>
      <c r="K485" s="29"/>
    </row>
    <row r="486" spans="2:11" s="30" customFormat="1" ht="15">
      <c r="B486" s="45"/>
      <c r="C486" s="45"/>
      <c r="D486" s="46"/>
      <c r="E486" s="46"/>
      <c r="I486" s="29"/>
      <c r="J486" s="29"/>
      <c r="K486" s="29"/>
    </row>
    <row r="487" spans="2:11" s="30" customFormat="1" ht="15">
      <c r="B487" s="45"/>
      <c r="C487" s="45"/>
      <c r="D487" s="46"/>
      <c r="E487" s="46"/>
      <c r="I487" s="29"/>
      <c r="J487" s="29"/>
      <c r="K487" s="29"/>
    </row>
    <row r="488" spans="2:11" s="30" customFormat="1" ht="15">
      <c r="B488" s="45"/>
      <c r="C488" s="45"/>
      <c r="D488" s="46"/>
      <c r="E488" s="46"/>
      <c r="I488" s="29"/>
      <c r="J488" s="29"/>
      <c r="K488" s="29"/>
    </row>
    <row r="489" spans="2:11" s="30" customFormat="1" ht="15">
      <c r="B489" s="45"/>
      <c r="C489" s="45"/>
      <c r="D489" s="46"/>
      <c r="E489" s="46"/>
      <c r="I489" s="29"/>
      <c r="J489" s="29"/>
      <c r="K489" s="29"/>
    </row>
    <row r="490" spans="2:11" s="30" customFormat="1" ht="15">
      <c r="B490" s="45"/>
      <c r="C490" s="45"/>
      <c r="D490" s="46"/>
      <c r="E490" s="46"/>
      <c r="I490" s="29"/>
      <c r="J490" s="29"/>
      <c r="K490" s="29"/>
    </row>
    <row r="491" spans="2:11" s="30" customFormat="1" ht="15">
      <c r="B491" s="45"/>
      <c r="C491" s="45"/>
      <c r="D491" s="46"/>
      <c r="E491" s="46"/>
      <c r="I491" s="29"/>
      <c r="J491" s="29"/>
      <c r="K491" s="29"/>
    </row>
    <row r="492" spans="2:11" s="30" customFormat="1" ht="15">
      <c r="B492" s="45"/>
      <c r="C492" s="45"/>
      <c r="D492" s="46"/>
      <c r="E492" s="46"/>
      <c r="I492" s="29"/>
      <c r="J492" s="29"/>
      <c r="K492" s="29"/>
    </row>
    <row r="493" spans="2:11" s="30" customFormat="1" ht="15">
      <c r="B493" s="45"/>
      <c r="C493" s="45"/>
      <c r="D493" s="46"/>
      <c r="E493" s="46"/>
      <c r="I493" s="29"/>
      <c r="J493" s="29"/>
      <c r="K493" s="29"/>
    </row>
    <row r="494" spans="2:11" s="30" customFormat="1" ht="15">
      <c r="B494" s="45"/>
      <c r="C494" s="45"/>
      <c r="D494" s="46"/>
      <c r="E494" s="46"/>
      <c r="I494" s="29"/>
      <c r="J494" s="29"/>
      <c r="K494" s="29"/>
    </row>
    <row r="495" spans="2:11" s="30" customFormat="1" ht="15">
      <c r="B495" s="45"/>
      <c r="C495" s="45"/>
      <c r="D495" s="46"/>
      <c r="E495" s="46"/>
      <c r="I495" s="29"/>
      <c r="J495" s="29"/>
      <c r="K495" s="29"/>
    </row>
    <row r="496" spans="2:11" s="30" customFormat="1" ht="15">
      <c r="B496" s="45"/>
      <c r="C496" s="45"/>
      <c r="D496" s="46"/>
      <c r="E496" s="46"/>
      <c r="I496" s="29"/>
      <c r="J496" s="29"/>
      <c r="K496" s="29"/>
    </row>
    <row r="497" spans="2:11" s="30" customFormat="1" ht="15">
      <c r="B497" s="45"/>
      <c r="C497" s="45"/>
      <c r="D497" s="46"/>
      <c r="E497" s="46"/>
      <c r="I497" s="29"/>
      <c r="J497" s="29"/>
      <c r="K497" s="29"/>
    </row>
    <row r="498" spans="2:11" s="30" customFormat="1" ht="15">
      <c r="B498" s="45"/>
      <c r="C498" s="45"/>
      <c r="D498" s="46"/>
      <c r="E498" s="46"/>
      <c r="I498" s="29"/>
      <c r="J498" s="29"/>
      <c r="K498" s="29"/>
    </row>
    <row r="499" spans="2:11" s="30" customFormat="1" ht="15">
      <c r="B499" s="45"/>
      <c r="C499" s="45"/>
      <c r="D499" s="46"/>
      <c r="E499" s="46"/>
      <c r="I499" s="29"/>
      <c r="J499" s="29"/>
      <c r="K499" s="29"/>
    </row>
    <row r="500" spans="2:11" s="30" customFormat="1" ht="15">
      <c r="B500" s="45"/>
      <c r="C500" s="45"/>
      <c r="D500" s="46"/>
      <c r="E500" s="46"/>
      <c r="I500" s="29"/>
      <c r="J500" s="29"/>
      <c r="K500" s="29"/>
    </row>
    <row r="501" spans="2:11" s="30" customFormat="1" ht="15">
      <c r="B501" s="45"/>
      <c r="C501" s="45"/>
      <c r="D501" s="46"/>
      <c r="E501" s="46"/>
      <c r="I501" s="29"/>
      <c r="J501" s="29"/>
      <c r="K501" s="29"/>
    </row>
    <row r="502" spans="2:11" s="30" customFormat="1" ht="15">
      <c r="B502" s="45"/>
      <c r="C502" s="45"/>
      <c r="D502" s="46"/>
      <c r="E502" s="46"/>
      <c r="I502" s="29"/>
      <c r="J502" s="29"/>
      <c r="K502" s="29"/>
    </row>
    <row r="503" spans="2:11" s="30" customFormat="1" ht="15">
      <c r="B503" s="45"/>
      <c r="C503" s="45"/>
      <c r="D503" s="46"/>
      <c r="E503" s="46"/>
      <c r="I503" s="29"/>
      <c r="J503" s="29"/>
      <c r="K503" s="29"/>
    </row>
    <row r="504" spans="2:11" s="30" customFormat="1" ht="15">
      <c r="B504" s="45"/>
      <c r="C504" s="45"/>
      <c r="D504" s="46"/>
      <c r="E504" s="46"/>
      <c r="I504" s="29"/>
      <c r="J504" s="29"/>
      <c r="K504" s="29"/>
    </row>
    <row r="505" spans="2:11" s="30" customFormat="1" ht="15">
      <c r="B505" s="45"/>
      <c r="C505" s="45"/>
      <c r="D505" s="46"/>
      <c r="E505" s="46"/>
      <c r="I505" s="29"/>
      <c r="J505" s="29"/>
      <c r="K505" s="29"/>
    </row>
    <row r="506" spans="2:11" s="30" customFormat="1" ht="15">
      <c r="B506" s="45"/>
      <c r="C506" s="45"/>
      <c r="D506" s="46"/>
      <c r="E506" s="46"/>
      <c r="I506" s="29"/>
      <c r="J506" s="29"/>
      <c r="K506" s="29"/>
    </row>
    <row r="507" spans="2:11" s="30" customFormat="1" ht="15">
      <c r="B507" s="45"/>
      <c r="C507" s="45"/>
      <c r="D507" s="46"/>
      <c r="E507" s="46"/>
      <c r="I507" s="29"/>
      <c r="J507" s="29"/>
      <c r="K507" s="29"/>
    </row>
    <row r="508" spans="2:11" s="30" customFormat="1" ht="15">
      <c r="B508" s="45"/>
      <c r="C508" s="45"/>
      <c r="D508" s="46"/>
      <c r="E508" s="46"/>
      <c r="I508" s="29"/>
      <c r="J508" s="29"/>
      <c r="K508" s="29"/>
    </row>
    <row r="509" spans="2:11" s="30" customFormat="1" ht="15">
      <c r="B509" s="45"/>
      <c r="C509" s="45"/>
      <c r="D509" s="46"/>
      <c r="E509" s="46"/>
      <c r="I509" s="29"/>
      <c r="J509" s="29"/>
      <c r="K509" s="29"/>
    </row>
    <row r="510" spans="2:11" s="30" customFormat="1" ht="15">
      <c r="B510" s="45"/>
      <c r="C510" s="45"/>
      <c r="D510" s="46"/>
      <c r="E510" s="46"/>
      <c r="I510" s="29"/>
      <c r="J510" s="29"/>
      <c r="K510" s="29"/>
    </row>
    <row r="511" spans="2:11" s="30" customFormat="1" ht="15">
      <c r="B511" s="45"/>
      <c r="C511" s="45"/>
      <c r="D511" s="46"/>
      <c r="E511" s="46"/>
      <c r="I511" s="29"/>
      <c r="J511" s="29"/>
      <c r="K511" s="29"/>
    </row>
    <row r="512" spans="2:11" s="30" customFormat="1" ht="15">
      <c r="B512" s="45"/>
      <c r="C512" s="45"/>
      <c r="D512" s="46"/>
      <c r="E512" s="46"/>
      <c r="I512" s="29"/>
      <c r="J512" s="29"/>
      <c r="K512" s="29"/>
    </row>
    <row r="513" spans="2:11" s="30" customFormat="1" ht="15">
      <c r="B513" s="45"/>
      <c r="C513" s="45"/>
      <c r="D513" s="46"/>
      <c r="E513" s="46"/>
      <c r="I513" s="29"/>
      <c r="J513" s="29"/>
      <c r="K513" s="29"/>
    </row>
    <row r="514" spans="2:11" s="30" customFormat="1" ht="15">
      <c r="B514" s="45"/>
      <c r="C514" s="45"/>
      <c r="D514" s="46"/>
      <c r="E514" s="46"/>
      <c r="I514" s="29"/>
      <c r="J514" s="29"/>
      <c r="K514" s="29"/>
    </row>
    <row r="515" spans="2:11" s="30" customFormat="1" ht="15">
      <c r="B515" s="45"/>
      <c r="C515" s="45"/>
      <c r="D515" s="46"/>
      <c r="E515" s="46"/>
      <c r="I515" s="29"/>
      <c r="J515" s="29"/>
      <c r="K515" s="29"/>
    </row>
    <row r="516" spans="2:11" s="30" customFormat="1" ht="15">
      <c r="B516" s="45"/>
      <c r="C516" s="45"/>
      <c r="D516" s="46"/>
      <c r="E516" s="46"/>
      <c r="I516" s="29"/>
      <c r="J516" s="29"/>
      <c r="K516" s="29"/>
    </row>
    <row r="517" spans="2:11" s="30" customFormat="1" ht="15">
      <c r="B517" s="45"/>
      <c r="C517" s="45"/>
      <c r="D517" s="46"/>
      <c r="E517" s="46"/>
      <c r="I517" s="29"/>
      <c r="J517" s="29"/>
      <c r="K517" s="29"/>
    </row>
    <row r="518" spans="2:11" s="30" customFormat="1" ht="15">
      <c r="B518" s="45"/>
      <c r="C518" s="45"/>
      <c r="D518" s="46"/>
      <c r="E518" s="46"/>
      <c r="I518" s="29"/>
      <c r="J518" s="29"/>
      <c r="K518" s="29"/>
    </row>
    <row r="519" spans="2:11" s="30" customFormat="1" ht="15">
      <c r="B519" s="45"/>
      <c r="C519" s="45"/>
      <c r="D519" s="46"/>
      <c r="E519" s="46"/>
      <c r="I519" s="29"/>
      <c r="J519" s="29"/>
      <c r="K519" s="29"/>
    </row>
    <row r="520" spans="2:11" s="30" customFormat="1" ht="15">
      <c r="B520" s="45"/>
      <c r="C520" s="45"/>
      <c r="D520" s="46"/>
      <c r="E520" s="46"/>
      <c r="I520" s="29"/>
      <c r="J520" s="29"/>
      <c r="K520" s="29"/>
    </row>
    <row r="521" spans="2:11" s="30" customFormat="1" ht="15">
      <c r="B521" s="45"/>
      <c r="C521" s="45"/>
      <c r="D521" s="46"/>
      <c r="E521" s="46"/>
      <c r="I521" s="29"/>
      <c r="J521" s="29"/>
      <c r="K521" s="29"/>
    </row>
    <row r="522" spans="2:11" s="30" customFormat="1" ht="15">
      <c r="B522" s="45"/>
      <c r="C522" s="45"/>
      <c r="D522" s="46"/>
      <c r="E522" s="46"/>
      <c r="I522" s="29"/>
      <c r="J522" s="29"/>
      <c r="K522" s="29"/>
    </row>
    <row r="523" spans="2:11" s="30" customFormat="1" ht="15">
      <c r="B523" s="45"/>
      <c r="C523" s="45"/>
      <c r="D523" s="46"/>
      <c r="E523" s="46"/>
      <c r="I523" s="29"/>
      <c r="J523" s="29"/>
      <c r="K523" s="29"/>
    </row>
    <row r="524" spans="2:11" s="30" customFormat="1" ht="15">
      <c r="B524" s="45"/>
      <c r="C524" s="45"/>
      <c r="D524" s="46"/>
      <c r="E524" s="46"/>
      <c r="I524" s="29"/>
      <c r="J524" s="29"/>
      <c r="K524" s="29"/>
    </row>
    <row r="525" spans="2:11" s="30" customFormat="1" ht="15">
      <c r="B525" s="45"/>
      <c r="C525" s="45"/>
      <c r="D525" s="46"/>
      <c r="E525" s="46"/>
      <c r="I525" s="29"/>
      <c r="J525" s="29"/>
      <c r="K525" s="29"/>
    </row>
    <row r="526" spans="2:11" s="30" customFormat="1" ht="15">
      <c r="B526" s="45"/>
      <c r="C526" s="45"/>
      <c r="D526" s="46"/>
      <c r="E526" s="46"/>
      <c r="I526" s="29"/>
      <c r="J526" s="29"/>
      <c r="K526" s="29"/>
    </row>
    <row r="527" spans="2:11" s="30" customFormat="1" ht="15">
      <c r="B527" s="45"/>
      <c r="C527" s="45"/>
      <c r="D527" s="46"/>
      <c r="E527" s="46"/>
      <c r="I527" s="29"/>
      <c r="J527" s="29"/>
      <c r="K527" s="29"/>
    </row>
    <row r="528" spans="2:11" s="30" customFormat="1" ht="15">
      <c r="B528" s="45"/>
      <c r="C528" s="45"/>
      <c r="D528" s="46"/>
      <c r="E528" s="46"/>
      <c r="I528" s="29"/>
      <c r="J528" s="29"/>
      <c r="K528" s="29"/>
    </row>
    <row r="529" spans="2:11" s="30" customFormat="1" ht="15">
      <c r="B529" s="45"/>
      <c r="C529" s="45"/>
      <c r="D529" s="46"/>
      <c r="E529" s="46"/>
      <c r="I529" s="29"/>
      <c r="J529" s="29"/>
      <c r="K529" s="29"/>
    </row>
    <row r="530" spans="2:11" s="30" customFormat="1" ht="15">
      <c r="B530" s="45"/>
      <c r="C530" s="45"/>
      <c r="D530" s="46"/>
      <c r="E530" s="46"/>
      <c r="I530" s="29"/>
      <c r="J530" s="29"/>
      <c r="K530" s="29"/>
    </row>
    <row r="531" spans="2:11" s="30" customFormat="1" ht="15">
      <c r="B531" s="45"/>
      <c r="C531" s="45"/>
      <c r="D531" s="46"/>
      <c r="E531" s="46"/>
      <c r="I531" s="29"/>
      <c r="J531" s="29"/>
      <c r="K531" s="29"/>
    </row>
    <row r="532" spans="2:11" s="30" customFormat="1" ht="15">
      <c r="B532" s="45"/>
      <c r="C532" s="45"/>
      <c r="D532" s="46"/>
      <c r="E532" s="46"/>
      <c r="I532" s="29"/>
      <c r="J532" s="29"/>
      <c r="K532" s="29"/>
    </row>
    <row r="533" spans="2:11" s="30" customFormat="1" ht="15">
      <c r="B533" s="45"/>
      <c r="C533" s="45"/>
      <c r="D533" s="46"/>
      <c r="E533" s="46"/>
      <c r="I533" s="29"/>
      <c r="J533" s="29"/>
      <c r="K533" s="29"/>
    </row>
    <row r="534" spans="2:11" s="30" customFormat="1" ht="15">
      <c r="B534" s="45"/>
      <c r="C534" s="45"/>
      <c r="D534" s="46"/>
      <c r="E534" s="46"/>
      <c r="I534" s="29"/>
      <c r="J534" s="29"/>
      <c r="K534" s="29"/>
    </row>
    <row r="535" spans="2:11" s="30" customFormat="1" ht="15">
      <c r="B535" s="45"/>
      <c r="C535" s="45"/>
      <c r="D535" s="46"/>
      <c r="E535" s="46"/>
      <c r="I535" s="29"/>
      <c r="J535" s="29"/>
      <c r="K535" s="29"/>
    </row>
    <row r="536" spans="2:11" s="30" customFormat="1" ht="15">
      <c r="B536" s="45"/>
      <c r="C536" s="45"/>
      <c r="D536" s="46"/>
      <c r="E536" s="46"/>
      <c r="I536" s="29"/>
      <c r="J536" s="29"/>
      <c r="K536" s="29"/>
    </row>
    <row r="537" spans="2:11" s="30" customFormat="1" ht="15">
      <c r="B537" s="45"/>
      <c r="C537" s="45"/>
      <c r="D537" s="46"/>
      <c r="E537" s="46"/>
      <c r="I537" s="29"/>
      <c r="J537" s="29"/>
      <c r="K537" s="29"/>
    </row>
    <row r="538" spans="2:11" s="30" customFormat="1" ht="15">
      <c r="B538" s="45"/>
      <c r="C538" s="45"/>
      <c r="D538" s="46"/>
      <c r="E538" s="46"/>
      <c r="I538" s="29"/>
      <c r="J538" s="29"/>
      <c r="K538" s="29"/>
    </row>
    <row r="539" spans="2:11" s="30" customFormat="1" ht="15">
      <c r="B539" s="45"/>
      <c r="C539" s="45"/>
      <c r="D539" s="46"/>
      <c r="E539" s="46"/>
      <c r="I539" s="29"/>
      <c r="J539" s="29"/>
      <c r="K539" s="29"/>
    </row>
    <row r="540" spans="2:11" s="30" customFormat="1" ht="15">
      <c r="B540" s="45"/>
      <c r="C540" s="45"/>
      <c r="D540" s="46"/>
      <c r="E540" s="46"/>
      <c r="I540" s="29"/>
      <c r="J540" s="29"/>
      <c r="K540" s="29"/>
    </row>
    <row r="541" spans="2:11" s="30" customFormat="1" ht="15">
      <c r="B541" s="45"/>
      <c r="C541" s="45"/>
      <c r="D541" s="46"/>
      <c r="E541" s="46"/>
      <c r="I541" s="29"/>
      <c r="J541" s="29"/>
      <c r="K541" s="29"/>
    </row>
    <row r="542" spans="2:11" s="30" customFormat="1" ht="15">
      <c r="B542" s="45"/>
      <c r="C542" s="45"/>
      <c r="D542" s="46"/>
      <c r="E542" s="46"/>
      <c r="I542" s="29"/>
      <c r="J542" s="29"/>
      <c r="K542" s="29"/>
    </row>
    <row r="543" spans="2:11" s="30" customFormat="1" ht="15">
      <c r="B543" s="45"/>
      <c r="C543" s="45"/>
      <c r="D543" s="46"/>
      <c r="E543" s="46"/>
      <c r="I543" s="29"/>
      <c r="J543" s="29"/>
      <c r="K543" s="29"/>
    </row>
    <row r="544" spans="2:11" s="30" customFormat="1" ht="15">
      <c r="B544" s="45"/>
      <c r="C544" s="45"/>
      <c r="D544" s="46"/>
      <c r="E544" s="46"/>
      <c r="I544" s="29"/>
      <c r="J544" s="29"/>
      <c r="K544" s="29"/>
    </row>
    <row r="545" spans="2:11" s="30" customFormat="1" ht="15">
      <c r="B545" s="45"/>
      <c r="C545" s="45"/>
      <c r="D545" s="46"/>
      <c r="E545" s="46"/>
      <c r="I545" s="29"/>
      <c r="J545" s="29"/>
      <c r="K545" s="29"/>
    </row>
    <row r="546" spans="2:11" s="30" customFormat="1" ht="15">
      <c r="B546" s="45"/>
      <c r="C546" s="45"/>
      <c r="D546" s="46"/>
      <c r="E546" s="46"/>
      <c r="I546" s="29"/>
      <c r="J546" s="29"/>
      <c r="K546" s="29"/>
    </row>
    <row r="547" spans="2:11" s="30" customFormat="1" ht="15">
      <c r="B547" s="45"/>
      <c r="C547" s="45"/>
      <c r="D547" s="46"/>
      <c r="E547" s="46"/>
      <c r="I547" s="29"/>
      <c r="J547" s="29"/>
      <c r="K547" s="29"/>
    </row>
    <row r="548" spans="2:11" s="30" customFormat="1" ht="15">
      <c r="B548" s="45"/>
      <c r="C548" s="45"/>
      <c r="D548" s="46"/>
      <c r="E548" s="46"/>
      <c r="I548" s="29"/>
      <c r="J548" s="29"/>
      <c r="K548" s="29"/>
    </row>
    <row r="549" spans="2:11" s="30" customFormat="1" ht="15">
      <c r="B549" s="45"/>
      <c r="C549" s="45"/>
      <c r="D549" s="46"/>
      <c r="E549" s="46"/>
      <c r="I549" s="29"/>
      <c r="J549" s="29"/>
      <c r="K549" s="29"/>
    </row>
    <row r="550" spans="2:11" s="30" customFormat="1" ht="15">
      <c r="B550" s="45"/>
      <c r="C550" s="45"/>
      <c r="D550" s="46"/>
      <c r="E550" s="46"/>
      <c r="I550" s="29"/>
      <c r="J550" s="29"/>
      <c r="K550" s="29"/>
    </row>
    <row r="551" spans="2:11" s="30" customFormat="1" ht="15">
      <c r="B551" s="45"/>
      <c r="C551" s="45"/>
      <c r="D551" s="46"/>
      <c r="E551" s="46"/>
      <c r="I551" s="29"/>
      <c r="J551" s="29"/>
      <c r="K551" s="29"/>
    </row>
    <row r="552" spans="2:11" s="30" customFormat="1" ht="15">
      <c r="B552" s="45"/>
      <c r="C552" s="45"/>
      <c r="D552" s="46"/>
      <c r="E552" s="46"/>
      <c r="I552" s="29"/>
      <c r="J552" s="29"/>
      <c r="K552" s="29"/>
    </row>
    <row r="553" spans="2:11" s="30" customFormat="1" ht="15">
      <c r="B553" s="45"/>
      <c r="C553" s="45"/>
      <c r="D553" s="46"/>
      <c r="E553" s="46"/>
      <c r="I553" s="29"/>
      <c r="J553" s="29"/>
      <c r="K553" s="29"/>
    </row>
    <row r="554" spans="2:11" s="30" customFormat="1" ht="15">
      <c r="B554" s="45"/>
      <c r="C554" s="45"/>
      <c r="D554" s="46"/>
      <c r="E554" s="46"/>
      <c r="I554" s="29"/>
      <c r="J554" s="29"/>
      <c r="K554" s="29"/>
    </row>
    <row r="555" spans="2:11" s="30" customFormat="1" ht="15">
      <c r="B555" s="45"/>
      <c r="C555" s="45"/>
      <c r="D555" s="46"/>
      <c r="E555" s="46"/>
      <c r="I555" s="29"/>
      <c r="J555" s="29"/>
      <c r="K555" s="29"/>
    </row>
    <row r="556" spans="2:11" s="30" customFormat="1" ht="15">
      <c r="B556" s="45"/>
      <c r="C556" s="45"/>
      <c r="D556" s="46"/>
      <c r="E556" s="46"/>
      <c r="I556" s="29"/>
      <c r="J556" s="29"/>
      <c r="K556" s="29"/>
    </row>
    <row r="557" spans="2:11" s="30" customFormat="1" ht="15">
      <c r="B557" s="45"/>
      <c r="C557" s="45"/>
      <c r="D557" s="46"/>
      <c r="E557" s="46"/>
      <c r="I557" s="29"/>
      <c r="J557" s="29"/>
      <c r="K557" s="29"/>
    </row>
    <row r="558" spans="2:11" s="30" customFormat="1" ht="15">
      <c r="B558" s="45"/>
      <c r="C558" s="45"/>
      <c r="D558" s="46"/>
      <c r="E558" s="46"/>
      <c r="I558" s="29"/>
      <c r="J558" s="29"/>
      <c r="K558" s="29"/>
    </row>
    <row r="559" spans="2:11" s="30" customFormat="1" ht="15">
      <c r="B559" s="45"/>
      <c r="C559" s="45"/>
      <c r="D559" s="46"/>
      <c r="E559" s="46"/>
      <c r="I559" s="29"/>
      <c r="J559" s="29"/>
      <c r="K559" s="29"/>
    </row>
    <row r="560" spans="2:11" s="30" customFormat="1" ht="15">
      <c r="B560" s="45"/>
      <c r="C560" s="45"/>
      <c r="D560" s="46"/>
      <c r="E560" s="46"/>
      <c r="I560" s="29"/>
      <c r="J560" s="29"/>
      <c r="K560" s="29"/>
    </row>
    <row r="561" spans="2:11" s="30" customFormat="1" ht="15">
      <c r="B561" s="45"/>
      <c r="C561" s="45"/>
      <c r="D561" s="46"/>
      <c r="E561" s="46"/>
      <c r="I561" s="29"/>
      <c r="J561" s="29"/>
      <c r="K561" s="29"/>
    </row>
    <row r="562" spans="2:11" s="30" customFormat="1" ht="15">
      <c r="B562" s="45"/>
      <c r="C562" s="45"/>
      <c r="D562" s="46"/>
      <c r="E562" s="46"/>
      <c r="I562" s="29"/>
      <c r="J562" s="29"/>
      <c r="K562" s="29"/>
    </row>
    <row r="563" spans="2:11" s="30" customFormat="1" ht="15">
      <c r="B563" s="45"/>
      <c r="C563" s="45"/>
      <c r="D563" s="46"/>
      <c r="E563" s="46"/>
      <c r="I563" s="29"/>
      <c r="J563" s="29"/>
      <c r="K563" s="29"/>
    </row>
    <row r="564" spans="2:11" s="30" customFormat="1" ht="15">
      <c r="B564" s="45"/>
      <c r="C564" s="45"/>
      <c r="D564" s="46"/>
      <c r="E564" s="46"/>
      <c r="I564" s="29"/>
      <c r="J564" s="29"/>
      <c r="K564" s="29"/>
    </row>
    <row r="565" spans="2:11" s="30" customFormat="1" ht="15">
      <c r="B565" s="45"/>
      <c r="C565" s="45"/>
      <c r="D565" s="46"/>
      <c r="E565" s="46"/>
      <c r="I565" s="29"/>
      <c r="J565" s="29"/>
      <c r="K565" s="29"/>
    </row>
    <row r="566" spans="2:11" s="30" customFormat="1" ht="15">
      <c r="B566" s="45"/>
      <c r="C566" s="45"/>
      <c r="D566" s="46"/>
      <c r="E566" s="46"/>
      <c r="I566" s="29"/>
      <c r="J566" s="29"/>
      <c r="K566" s="29"/>
    </row>
    <row r="567" spans="2:11" s="30" customFormat="1" ht="15">
      <c r="B567" s="45"/>
      <c r="C567" s="45"/>
      <c r="D567" s="46"/>
      <c r="E567" s="46"/>
      <c r="I567" s="29"/>
      <c r="J567" s="29"/>
      <c r="K567" s="29"/>
    </row>
    <row r="568" spans="2:11" s="30" customFormat="1" ht="15">
      <c r="B568" s="45"/>
      <c r="C568" s="45"/>
      <c r="D568" s="46"/>
      <c r="E568" s="46"/>
      <c r="I568" s="29"/>
      <c r="J568" s="29"/>
      <c r="K568" s="29"/>
    </row>
    <row r="569" spans="2:11" s="30" customFormat="1" ht="15">
      <c r="B569" s="45"/>
      <c r="C569" s="45"/>
      <c r="D569" s="46"/>
      <c r="E569" s="46"/>
      <c r="I569" s="29"/>
      <c r="J569" s="29"/>
      <c r="K569" s="29"/>
    </row>
    <row r="570" spans="2:11" s="30" customFormat="1" ht="15">
      <c r="B570" s="45"/>
      <c r="C570" s="45"/>
      <c r="D570" s="46"/>
      <c r="E570" s="46"/>
      <c r="I570" s="29"/>
      <c r="J570" s="29"/>
      <c r="K570" s="29"/>
    </row>
    <row r="571" spans="2:11" s="30" customFormat="1" ht="15">
      <c r="B571" s="45"/>
      <c r="C571" s="45"/>
      <c r="D571" s="46"/>
      <c r="E571" s="46"/>
      <c r="I571" s="29"/>
      <c r="J571" s="29"/>
      <c r="K571" s="29"/>
    </row>
    <row r="572" spans="2:11" s="30" customFormat="1" ht="15">
      <c r="B572" s="45"/>
      <c r="C572" s="45"/>
      <c r="D572" s="46"/>
      <c r="E572" s="46"/>
      <c r="I572" s="29"/>
      <c r="J572" s="29"/>
      <c r="K572" s="29"/>
    </row>
    <row r="573" spans="2:11" s="30" customFormat="1" ht="15">
      <c r="B573" s="45"/>
      <c r="C573" s="45"/>
      <c r="D573" s="46"/>
      <c r="E573" s="46"/>
      <c r="I573" s="29"/>
      <c r="J573" s="29"/>
      <c r="K573" s="29"/>
    </row>
    <row r="574" spans="2:11" s="30" customFormat="1" ht="15">
      <c r="B574" s="45"/>
      <c r="C574" s="45"/>
      <c r="D574" s="46"/>
      <c r="E574" s="46"/>
      <c r="I574" s="29"/>
      <c r="J574" s="29"/>
      <c r="K574" s="29"/>
    </row>
    <row r="575" spans="2:11" s="30" customFormat="1" ht="15">
      <c r="B575" s="45"/>
      <c r="C575" s="45"/>
      <c r="D575" s="46"/>
      <c r="E575" s="46"/>
      <c r="I575" s="29"/>
      <c r="J575" s="29"/>
      <c r="K575" s="29"/>
    </row>
    <row r="576" spans="2:11" s="30" customFormat="1" ht="15">
      <c r="B576" s="45"/>
      <c r="C576" s="45"/>
      <c r="D576" s="46"/>
      <c r="E576" s="46"/>
      <c r="I576" s="29"/>
      <c r="J576" s="29"/>
      <c r="K576" s="29"/>
    </row>
    <row r="577" spans="2:11" s="30" customFormat="1" ht="15">
      <c r="B577" s="45"/>
      <c r="C577" s="45"/>
      <c r="D577" s="46"/>
      <c r="E577" s="46"/>
      <c r="I577" s="29"/>
      <c r="J577" s="29"/>
      <c r="K577" s="29"/>
    </row>
    <row r="578" spans="2:11" s="30" customFormat="1" ht="15">
      <c r="B578" s="45"/>
      <c r="C578" s="45"/>
      <c r="D578" s="46"/>
      <c r="E578" s="46"/>
      <c r="I578" s="29"/>
      <c r="J578" s="29"/>
      <c r="K578" s="29"/>
    </row>
    <row r="579" spans="2:11" s="30" customFormat="1" ht="15">
      <c r="B579" s="45"/>
      <c r="C579" s="45"/>
      <c r="D579" s="46"/>
      <c r="E579" s="46"/>
      <c r="I579" s="29"/>
      <c r="J579" s="29"/>
      <c r="K579" s="29"/>
    </row>
    <row r="580" spans="2:11" s="30" customFormat="1" ht="15">
      <c r="B580" s="45"/>
      <c r="C580" s="45"/>
      <c r="D580" s="46"/>
      <c r="E580" s="46"/>
      <c r="I580" s="29"/>
      <c r="J580" s="29"/>
      <c r="K580" s="29"/>
    </row>
    <row r="581" spans="2:11" s="30" customFormat="1" ht="15">
      <c r="B581" s="45"/>
      <c r="C581" s="45"/>
      <c r="D581" s="46"/>
      <c r="E581" s="46"/>
      <c r="I581" s="29"/>
      <c r="J581" s="29"/>
      <c r="K581" s="29"/>
    </row>
    <row r="582" spans="2:11" s="30" customFormat="1" ht="15">
      <c r="B582" s="45"/>
      <c r="C582" s="45"/>
      <c r="D582" s="46"/>
      <c r="E582" s="46"/>
      <c r="I582" s="29"/>
      <c r="J582" s="29"/>
      <c r="K582" s="29"/>
    </row>
    <row r="583" spans="2:11" s="30" customFormat="1" ht="15">
      <c r="B583" s="45"/>
      <c r="C583" s="45"/>
      <c r="D583" s="46"/>
      <c r="E583" s="46"/>
      <c r="I583" s="29"/>
      <c r="J583" s="29"/>
      <c r="K583" s="29"/>
    </row>
    <row r="584" spans="2:11" s="30" customFormat="1" ht="15">
      <c r="B584" s="45"/>
      <c r="C584" s="45"/>
      <c r="D584" s="46"/>
      <c r="E584" s="46"/>
      <c r="I584" s="29"/>
      <c r="J584" s="29"/>
      <c r="K584" s="29"/>
    </row>
    <row r="585" spans="2:11" s="30" customFormat="1" ht="15">
      <c r="B585" s="45"/>
      <c r="C585" s="45"/>
      <c r="D585" s="46"/>
      <c r="E585" s="46"/>
      <c r="I585" s="29"/>
      <c r="J585" s="29"/>
      <c r="K585" s="29"/>
    </row>
    <row r="586" spans="2:11" s="30" customFormat="1" ht="15">
      <c r="B586" s="45"/>
      <c r="C586" s="45"/>
      <c r="D586" s="46"/>
      <c r="E586" s="46"/>
      <c r="I586" s="29"/>
      <c r="J586" s="29"/>
      <c r="K586" s="29"/>
    </row>
    <row r="587" spans="2:11" s="30" customFormat="1" ht="15">
      <c r="B587" s="45"/>
      <c r="C587" s="45"/>
      <c r="D587" s="46"/>
      <c r="E587" s="46"/>
      <c r="I587" s="29"/>
      <c r="J587" s="29"/>
      <c r="K587" s="29"/>
    </row>
    <row r="588" spans="2:11" s="30" customFormat="1" ht="15">
      <c r="B588" s="45"/>
      <c r="C588" s="45"/>
      <c r="D588" s="46"/>
      <c r="E588" s="46"/>
      <c r="I588" s="29"/>
      <c r="J588" s="29"/>
      <c r="K588" s="29"/>
    </row>
    <row r="589" spans="2:11" s="30" customFormat="1" ht="15">
      <c r="B589" s="45"/>
      <c r="C589" s="45"/>
      <c r="D589" s="46"/>
      <c r="E589" s="46"/>
      <c r="I589" s="29"/>
      <c r="J589" s="29"/>
      <c r="K589" s="29"/>
    </row>
    <row r="590" spans="2:11" s="30" customFormat="1" ht="15">
      <c r="B590" s="45"/>
      <c r="C590" s="45"/>
      <c r="D590" s="46"/>
      <c r="E590" s="46"/>
      <c r="I590" s="29"/>
      <c r="J590" s="29"/>
      <c r="K590" s="29"/>
    </row>
    <row r="591" spans="2:11" s="30" customFormat="1" ht="15">
      <c r="B591" s="45"/>
      <c r="C591" s="45"/>
      <c r="D591" s="46"/>
      <c r="E591" s="46"/>
      <c r="I591" s="29"/>
      <c r="J591" s="29"/>
      <c r="K591" s="29"/>
    </row>
    <row r="592" spans="2:11" s="30" customFormat="1" ht="15">
      <c r="B592" s="45"/>
      <c r="C592" s="45"/>
      <c r="D592" s="46"/>
      <c r="E592" s="46"/>
      <c r="I592" s="29"/>
      <c r="J592" s="29"/>
      <c r="K592" s="29"/>
    </row>
    <row r="593" spans="2:11" s="30" customFormat="1" ht="15">
      <c r="B593" s="45"/>
      <c r="C593" s="45"/>
      <c r="D593" s="46"/>
      <c r="E593" s="46"/>
      <c r="I593" s="29"/>
      <c r="J593" s="29"/>
      <c r="K593" s="29"/>
    </row>
    <row r="594" spans="2:11" s="30" customFormat="1" ht="15">
      <c r="B594" s="45"/>
      <c r="C594" s="45"/>
      <c r="D594" s="46"/>
      <c r="E594" s="46"/>
      <c r="I594" s="29"/>
      <c r="J594" s="29"/>
      <c r="K594" s="29"/>
    </row>
    <row r="595" spans="2:11" s="30" customFormat="1" ht="15">
      <c r="B595" s="45"/>
      <c r="C595" s="45"/>
      <c r="D595" s="46"/>
      <c r="E595" s="46"/>
      <c r="I595" s="29"/>
      <c r="J595" s="29"/>
      <c r="K595" s="29"/>
    </row>
    <row r="596" spans="2:11" s="30" customFormat="1" ht="15">
      <c r="B596" s="45"/>
      <c r="C596" s="45"/>
      <c r="D596" s="46"/>
      <c r="E596" s="46"/>
      <c r="I596" s="29"/>
      <c r="J596" s="29"/>
      <c r="K596" s="29"/>
    </row>
    <row r="597" spans="2:11" s="30" customFormat="1" ht="15">
      <c r="B597" s="45"/>
      <c r="C597" s="45"/>
      <c r="D597" s="46"/>
      <c r="E597" s="46"/>
      <c r="I597" s="29"/>
      <c r="J597" s="29"/>
      <c r="K597" s="29"/>
    </row>
    <row r="598" spans="2:11" s="30" customFormat="1" ht="15">
      <c r="B598" s="45"/>
      <c r="C598" s="45"/>
      <c r="D598" s="46"/>
      <c r="E598" s="46"/>
      <c r="I598" s="29"/>
      <c r="J598" s="29"/>
      <c r="K598" s="29"/>
    </row>
    <row r="599" spans="2:11" s="30" customFormat="1" ht="15">
      <c r="B599" s="45"/>
      <c r="C599" s="45"/>
      <c r="D599" s="46"/>
      <c r="E599" s="46"/>
      <c r="I599" s="29"/>
      <c r="J599" s="29"/>
      <c r="K599" s="29"/>
    </row>
    <row r="600" spans="2:11" s="30" customFormat="1" ht="15">
      <c r="B600" s="45"/>
      <c r="C600" s="45"/>
      <c r="D600" s="46"/>
      <c r="E600" s="46"/>
      <c r="I600" s="29"/>
      <c r="J600" s="29"/>
      <c r="K600" s="29"/>
    </row>
    <row r="601" spans="2:11" s="30" customFormat="1" ht="15">
      <c r="B601" s="45"/>
      <c r="C601" s="45"/>
      <c r="D601" s="46"/>
      <c r="E601" s="46"/>
      <c r="I601" s="29"/>
      <c r="J601" s="29"/>
      <c r="K601" s="29"/>
    </row>
    <row r="602" spans="2:11" s="30" customFormat="1" ht="15">
      <c r="B602" s="45"/>
      <c r="C602" s="45"/>
      <c r="D602" s="46"/>
      <c r="E602" s="46"/>
      <c r="I602" s="29"/>
      <c r="J602" s="29"/>
      <c r="K602" s="29"/>
    </row>
    <row r="603" spans="2:11" s="30" customFormat="1" ht="15">
      <c r="B603" s="45"/>
      <c r="C603" s="45"/>
      <c r="D603" s="46"/>
      <c r="E603" s="46"/>
      <c r="I603" s="29"/>
      <c r="J603" s="29"/>
      <c r="K603" s="29"/>
    </row>
    <row r="604" spans="2:11" s="30" customFormat="1" ht="15">
      <c r="B604" s="45"/>
      <c r="C604" s="45"/>
      <c r="D604" s="46"/>
      <c r="E604" s="46"/>
      <c r="I604" s="29"/>
      <c r="J604" s="29"/>
      <c r="K604" s="29"/>
    </row>
    <row r="605" spans="2:11" s="30" customFormat="1" ht="15">
      <c r="B605" s="45"/>
      <c r="C605" s="45"/>
      <c r="D605" s="46"/>
      <c r="E605" s="46"/>
      <c r="I605" s="29"/>
      <c r="J605" s="29"/>
      <c r="K605" s="29"/>
    </row>
    <row r="606" spans="2:11" s="30" customFormat="1" ht="15">
      <c r="B606" s="45"/>
      <c r="C606" s="45"/>
      <c r="D606" s="46"/>
      <c r="E606" s="46"/>
      <c r="I606" s="29"/>
      <c r="J606" s="29"/>
      <c r="K606" s="29"/>
    </row>
    <row r="607" spans="2:11" s="30" customFormat="1" ht="15">
      <c r="B607" s="45"/>
      <c r="C607" s="45"/>
      <c r="D607" s="46"/>
      <c r="E607" s="46"/>
      <c r="I607" s="29"/>
      <c r="J607" s="29"/>
      <c r="K607" s="29"/>
    </row>
    <row r="608" spans="2:11" s="30" customFormat="1" ht="15">
      <c r="B608" s="45"/>
      <c r="C608" s="45"/>
      <c r="D608" s="46"/>
      <c r="E608" s="46"/>
      <c r="I608" s="29"/>
      <c r="J608" s="29"/>
      <c r="K608" s="29"/>
    </row>
    <row r="609" spans="2:11" s="30" customFormat="1" ht="15">
      <c r="B609" s="45"/>
      <c r="C609" s="45"/>
      <c r="D609" s="46"/>
      <c r="E609" s="46"/>
      <c r="I609" s="29"/>
      <c r="J609" s="29"/>
      <c r="K609" s="29"/>
    </row>
    <row r="610" spans="2:11" s="30" customFormat="1" ht="15">
      <c r="B610" s="45"/>
      <c r="C610" s="45"/>
      <c r="D610" s="46"/>
      <c r="E610" s="46"/>
      <c r="I610" s="29"/>
      <c r="J610" s="29"/>
      <c r="K610" s="29"/>
    </row>
    <row r="611" spans="2:11" s="30" customFormat="1" ht="15">
      <c r="B611" s="45"/>
      <c r="C611" s="45"/>
      <c r="D611" s="46"/>
      <c r="E611" s="46"/>
      <c r="I611" s="29"/>
      <c r="J611" s="29"/>
      <c r="K611" s="29"/>
    </row>
    <row r="612" spans="2:11" s="30" customFormat="1" ht="15">
      <c r="B612" s="45"/>
      <c r="C612" s="45"/>
      <c r="D612" s="46"/>
      <c r="E612" s="46"/>
      <c r="I612" s="29"/>
      <c r="J612" s="29"/>
      <c r="K612" s="29"/>
    </row>
    <row r="613" spans="2:11" s="30" customFormat="1" ht="15">
      <c r="B613" s="45"/>
      <c r="C613" s="45"/>
      <c r="D613" s="46"/>
      <c r="E613" s="46"/>
      <c r="I613" s="29"/>
      <c r="J613" s="29"/>
      <c r="K613" s="29"/>
    </row>
    <row r="614" spans="2:11" s="30" customFormat="1" ht="15">
      <c r="B614" s="45"/>
      <c r="C614" s="45"/>
      <c r="D614" s="46"/>
      <c r="E614" s="46"/>
      <c r="I614" s="29"/>
      <c r="J614" s="29"/>
      <c r="K614" s="29"/>
    </row>
    <row r="615" spans="2:11" s="30" customFormat="1" ht="15">
      <c r="B615" s="45"/>
      <c r="C615" s="45"/>
      <c r="D615" s="46"/>
      <c r="E615" s="46"/>
      <c r="I615" s="29"/>
      <c r="J615" s="29"/>
      <c r="K615" s="29"/>
    </row>
    <row r="616" spans="2:11" s="30" customFormat="1" ht="15">
      <c r="B616" s="45"/>
      <c r="C616" s="45"/>
      <c r="D616" s="46"/>
      <c r="E616" s="46"/>
      <c r="I616" s="29"/>
      <c r="J616" s="29"/>
      <c r="K616" s="29"/>
    </row>
    <row r="617" spans="2:11" s="30" customFormat="1" ht="15">
      <c r="B617" s="45"/>
      <c r="C617" s="45"/>
      <c r="D617" s="46"/>
      <c r="E617" s="46"/>
      <c r="I617" s="29"/>
      <c r="J617" s="29"/>
      <c r="K617" s="29"/>
    </row>
    <row r="618" spans="2:11" s="30" customFormat="1" ht="15">
      <c r="B618" s="45"/>
      <c r="C618" s="45"/>
      <c r="D618" s="46"/>
      <c r="E618" s="46"/>
      <c r="I618" s="29"/>
      <c r="J618" s="29"/>
      <c r="K618" s="29"/>
    </row>
    <row r="619" spans="2:11" s="30" customFormat="1" ht="15">
      <c r="B619" s="45"/>
      <c r="C619" s="45"/>
      <c r="D619" s="46"/>
      <c r="E619" s="46"/>
      <c r="I619" s="29"/>
      <c r="J619" s="29"/>
      <c r="K619" s="29"/>
    </row>
    <row r="620" spans="2:11" s="30" customFormat="1" ht="15">
      <c r="B620" s="45"/>
      <c r="C620" s="45"/>
      <c r="D620" s="46"/>
      <c r="E620" s="46"/>
      <c r="I620" s="29"/>
      <c r="J620" s="29"/>
      <c r="K620" s="29"/>
    </row>
    <row r="621" spans="2:11" s="30" customFormat="1" ht="15">
      <c r="B621" s="45"/>
      <c r="C621" s="45"/>
      <c r="D621" s="46"/>
      <c r="E621" s="46"/>
      <c r="I621" s="29"/>
      <c r="J621" s="29"/>
      <c r="K621" s="29"/>
    </row>
    <row r="622" spans="2:11" s="30" customFormat="1" ht="15">
      <c r="B622" s="45"/>
      <c r="C622" s="45"/>
      <c r="D622" s="46"/>
      <c r="E622" s="46"/>
      <c r="I622" s="29"/>
      <c r="J622" s="29"/>
      <c r="K622" s="29"/>
    </row>
    <row r="623" spans="2:11" s="30" customFormat="1" ht="15">
      <c r="B623" s="45"/>
      <c r="C623" s="45"/>
      <c r="D623" s="46"/>
      <c r="E623" s="46"/>
      <c r="I623" s="29"/>
      <c r="J623" s="29"/>
      <c r="K623" s="29"/>
    </row>
    <row r="624" spans="2:11" s="30" customFormat="1" ht="15">
      <c r="B624" s="45"/>
      <c r="C624" s="45"/>
      <c r="D624" s="46"/>
      <c r="E624" s="46"/>
      <c r="I624" s="29"/>
      <c r="J624" s="29"/>
      <c r="K624" s="29"/>
    </row>
    <row r="625" spans="2:11" s="30" customFormat="1" ht="15">
      <c r="B625" s="45"/>
      <c r="C625" s="45"/>
      <c r="D625" s="46"/>
      <c r="E625" s="46"/>
      <c r="I625" s="29"/>
      <c r="J625" s="29"/>
      <c r="K625" s="29"/>
    </row>
    <row r="626" spans="2:11" s="30" customFormat="1" ht="15">
      <c r="B626" s="45"/>
      <c r="C626" s="45"/>
      <c r="D626" s="46"/>
      <c r="E626" s="46"/>
      <c r="I626" s="29"/>
      <c r="J626" s="29"/>
      <c r="K626" s="29"/>
    </row>
    <row r="627" spans="2:11" s="30" customFormat="1" ht="15">
      <c r="B627" s="45"/>
      <c r="C627" s="45"/>
      <c r="D627" s="46"/>
      <c r="E627" s="46"/>
      <c r="I627" s="29"/>
      <c r="J627" s="29"/>
      <c r="K627" s="29"/>
    </row>
    <row r="628" spans="2:11" s="30" customFormat="1" ht="15">
      <c r="B628" s="45"/>
      <c r="C628" s="45"/>
      <c r="D628" s="46"/>
      <c r="E628" s="46"/>
      <c r="I628" s="29"/>
      <c r="J628" s="29"/>
      <c r="K628" s="29"/>
    </row>
    <row r="629" spans="2:11" s="30" customFormat="1" ht="15">
      <c r="B629" s="45"/>
      <c r="C629" s="45"/>
      <c r="D629" s="46"/>
      <c r="E629" s="46"/>
      <c r="I629" s="29"/>
      <c r="J629" s="29"/>
      <c r="K629" s="29"/>
    </row>
    <row r="630" spans="2:11" s="30" customFormat="1" ht="15">
      <c r="B630" s="45"/>
      <c r="C630" s="45"/>
      <c r="D630" s="46"/>
      <c r="E630" s="46"/>
      <c r="I630" s="29"/>
      <c r="J630" s="29"/>
      <c r="K630" s="29"/>
    </row>
    <row r="631" spans="2:11" s="30" customFormat="1" ht="15">
      <c r="B631" s="45"/>
      <c r="C631" s="45"/>
      <c r="D631" s="46"/>
      <c r="E631" s="46"/>
      <c r="I631" s="29"/>
      <c r="J631" s="29"/>
      <c r="K631" s="29"/>
    </row>
    <row r="632" spans="2:11" s="30" customFormat="1" ht="15">
      <c r="B632" s="45"/>
      <c r="C632" s="45"/>
      <c r="D632" s="46"/>
      <c r="E632" s="46"/>
      <c r="I632" s="29"/>
      <c r="J632" s="29"/>
      <c r="K632" s="29"/>
    </row>
    <row r="633" spans="2:11" s="30" customFormat="1" ht="15">
      <c r="B633" s="45"/>
      <c r="C633" s="45"/>
      <c r="D633" s="46"/>
      <c r="E633" s="46"/>
      <c r="I633" s="29"/>
      <c r="J633" s="29"/>
      <c r="K633" s="29"/>
    </row>
    <row r="634" spans="2:11" s="30" customFormat="1" ht="15">
      <c r="B634" s="45"/>
      <c r="C634" s="45"/>
      <c r="D634" s="46"/>
      <c r="E634" s="46"/>
      <c r="I634" s="29"/>
      <c r="J634" s="29"/>
      <c r="K634" s="29"/>
    </row>
    <row r="635" spans="2:11" s="30" customFormat="1" ht="15">
      <c r="B635" s="45"/>
      <c r="C635" s="45"/>
      <c r="D635" s="46"/>
      <c r="E635" s="46"/>
      <c r="I635" s="29"/>
      <c r="J635" s="29"/>
      <c r="K635" s="29"/>
    </row>
    <row r="636" spans="2:11" s="30" customFormat="1" ht="15">
      <c r="B636" s="45"/>
      <c r="C636" s="45"/>
      <c r="D636" s="46"/>
      <c r="E636" s="46"/>
      <c r="I636" s="29"/>
      <c r="J636" s="29"/>
      <c r="K636" s="29"/>
    </row>
    <row r="637" spans="2:11" s="30" customFormat="1" ht="15">
      <c r="B637" s="45"/>
      <c r="C637" s="45"/>
      <c r="D637" s="46"/>
      <c r="E637" s="46"/>
      <c r="I637" s="29"/>
      <c r="J637" s="29"/>
      <c r="K637" s="29"/>
    </row>
    <row r="638" spans="2:11" s="30" customFormat="1" ht="15">
      <c r="B638" s="45"/>
      <c r="C638" s="45"/>
      <c r="D638" s="46"/>
      <c r="E638" s="46"/>
      <c r="I638" s="29"/>
      <c r="J638" s="29"/>
      <c r="K638" s="29"/>
    </row>
    <row r="639" spans="2:11" s="30" customFormat="1" ht="15">
      <c r="B639" s="45"/>
      <c r="C639" s="45"/>
      <c r="D639" s="46"/>
      <c r="E639" s="46"/>
      <c r="I639" s="29"/>
      <c r="J639" s="29"/>
      <c r="K639" s="29"/>
    </row>
    <row r="640" spans="2:11" s="30" customFormat="1" ht="15">
      <c r="B640" s="45"/>
      <c r="C640" s="45"/>
      <c r="D640" s="46"/>
      <c r="E640" s="46"/>
      <c r="I640" s="29"/>
      <c r="J640" s="29"/>
      <c r="K640" s="29"/>
    </row>
    <row r="641" spans="2:11" s="30" customFormat="1" ht="15">
      <c r="B641" s="45"/>
      <c r="C641" s="45"/>
      <c r="D641" s="46"/>
      <c r="E641" s="46"/>
      <c r="I641" s="29"/>
      <c r="J641" s="29"/>
      <c r="K641" s="29"/>
    </row>
    <row r="642" spans="2:11" s="30" customFormat="1" ht="15">
      <c r="B642" s="45"/>
      <c r="C642" s="45"/>
      <c r="D642" s="46"/>
      <c r="E642" s="46"/>
      <c r="I642" s="29"/>
      <c r="J642" s="29"/>
      <c r="K642" s="29"/>
    </row>
    <row r="643" spans="2:11" s="30" customFormat="1" ht="15">
      <c r="B643" s="45"/>
      <c r="C643" s="45"/>
      <c r="D643" s="46"/>
      <c r="E643" s="46"/>
      <c r="I643" s="29"/>
      <c r="J643" s="29"/>
      <c r="K643" s="29"/>
    </row>
    <row r="644" spans="2:11" s="30" customFormat="1" ht="15">
      <c r="B644" s="45"/>
      <c r="C644" s="45"/>
      <c r="D644" s="46"/>
      <c r="E644" s="46"/>
      <c r="I644" s="29"/>
      <c r="J644" s="29"/>
      <c r="K644" s="29"/>
    </row>
    <row r="645" spans="2:11" s="30" customFormat="1" ht="15">
      <c r="B645" s="45"/>
      <c r="C645" s="45"/>
      <c r="D645" s="46"/>
      <c r="E645" s="46"/>
      <c r="I645" s="29"/>
      <c r="J645" s="29"/>
      <c r="K645" s="29"/>
    </row>
    <row r="646" spans="2:11" s="30" customFormat="1" ht="15">
      <c r="B646" s="45"/>
      <c r="C646" s="45"/>
      <c r="D646" s="46"/>
      <c r="E646" s="46"/>
      <c r="I646" s="29"/>
      <c r="J646" s="29"/>
      <c r="K646" s="29"/>
    </row>
    <row r="647" spans="2:11" s="30" customFormat="1" ht="15">
      <c r="B647" s="45"/>
      <c r="C647" s="45"/>
      <c r="D647" s="46"/>
      <c r="E647" s="46"/>
      <c r="I647" s="29"/>
      <c r="J647" s="29"/>
      <c r="K647" s="29"/>
    </row>
    <row r="648" spans="2:11" s="30" customFormat="1" ht="15">
      <c r="B648" s="45"/>
      <c r="C648" s="45"/>
      <c r="D648" s="46"/>
      <c r="E648" s="46"/>
      <c r="I648" s="29"/>
      <c r="J648" s="29"/>
      <c r="K648" s="29"/>
    </row>
    <row r="649" spans="2:11" s="30" customFormat="1" ht="15">
      <c r="B649" s="45"/>
      <c r="C649" s="45"/>
      <c r="D649" s="46"/>
      <c r="E649" s="46"/>
      <c r="I649" s="29"/>
      <c r="J649" s="29"/>
      <c r="K649" s="29"/>
    </row>
    <row r="650" spans="2:11" s="30" customFormat="1" ht="15">
      <c r="B650" s="45"/>
      <c r="C650" s="45"/>
      <c r="D650" s="46"/>
      <c r="E650" s="46"/>
      <c r="I650" s="29"/>
      <c r="J650" s="29"/>
      <c r="K650" s="29"/>
    </row>
    <row r="651" spans="2:11" s="30" customFormat="1" ht="15">
      <c r="B651" s="45"/>
      <c r="C651" s="45"/>
      <c r="D651" s="46"/>
      <c r="E651" s="46"/>
      <c r="I651" s="29"/>
      <c r="J651" s="29"/>
      <c r="K651" s="29"/>
    </row>
    <row r="652" spans="2:11" s="30" customFormat="1" ht="15">
      <c r="B652" s="45"/>
      <c r="C652" s="45"/>
      <c r="D652" s="46"/>
      <c r="E652" s="46"/>
      <c r="I652" s="29"/>
      <c r="J652" s="29"/>
      <c r="K652" s="29"/>
    </row>
    <row r="653" spans="2:11" s="30" customFormat="1" ht="15">
      <c r="B653" s="45"/>
      <c r="C653" s="45"/>
      <c r="D653" s="46"/>
      <c r="E653" s="46"/>
      <c r="I653" s="29"/>
      <c r="J653" s="29"/>
      <c r="K653" s="29"/>
    </row>
    <row r="654" spans="2:11" s="30" customFormat="1" ht="15">
      <c r="B654" s="45"/>
      <c r="C654" s="45"/>
      <c r="D654" s="46"/>
      <c r="E654" s="46"/>
      <c r="I654" s="29"/>
      <c r="J654" s="29"/>
      <c r="K654" s="29"/>
    </row>
    <row r="655" spans="2:11" s="30" customFormat="1" ht="15">
      <c r="B655" s="45"/>
      <c r="C655" s="45"/>
      <c r="D655" s="46"/>
      <c r="E655" s="46"/>
      <c r="I655" s="29"/>
      <c r="J655" s="29"/>
      <c r="K655" s="29"/>
    </row>
    <row r="656" spans="2:11" s="30" customFormat="1" ht="15">
      <c r="B656" s="45"/>
      <c r="C656" s="45"/>
      <c r="D656" s="46"/>
      <c r="E656" s="46"/>
      <c r="I656" s="29"/>
      <c r="J656" s="29"/>
      <c r="K656" s="29"/>
    </row>
    <row r="657" spans="2:11" s="30" customFormat="1" ht="15">
      <c r="B657" s="45"/>
      <c r="C657" s="45"/>
      <c r="D657" s="46"/>
      <c r="E657" s="46"/>
      <c r="I657" s="29"/>
      <c r="J657" s="29"/>
      <c r="K657" s="29"/>
    </row>
    <row r="658" spans="2:11" s="30" customFormat="1" ht="15">
      <c r="B658" s="45"/>
      <c r="C658" s="45"/>
      <c r="D658" s="46"/>
      <c r="E658" s="46"/>
      <c r="I658" s="29"/>
      <c r="J658" s="29"/>
      <c r="K658" s="29"/>
    </row>
    <row r="659" spans="2:11" s="30" customFormat="1" ht="15">
      <c r="B659" s="45"/>
      <c r="C659" s="45"/>
      <c r="D659" s="46"/>
      <c r="E659" s="46"/>
      <c r="I659" s="29"/>
      <c r="J659" s="29"/>
      <c r="K659" s="29"/>
    </row>
    <row r="660" spans="2:11" s="30" customFormat="1" ht="15">
      <c r="B660" s="45"/>
      <c r="C660" s="45"/>
      <c r="D660" s="46"/>
      <c r="E660" s="46"/>
      <c r="I660" s="29"/>
      <c r="J660" s="29"/>
      <c r="K660" s="29"/>
    </row>
    <row r="661" spans="2:11" s="30" customFormat="1" ht="15">
      <c r="B661" s="45"/>
      <c r="C661" s="45"/>
      <c r="D661" s="46"/>
      <c r="E661" s="46"/>
      <c r="I661" s="29"/>
      <c r="J661" s="29"/>
      <c r="K661" s="29"/>
    </row>
    <row r="662" spans="2:11" s="30" customFormat="1" ht="15">
      <c r="B662" s="45"/>
      <c r="C662" s="45"/>
      <c r="D662" s="46"/>
      <c r="E662" s="46"/>
      <c r="I662" s="29"/>
      <c r="J662" s="29"/>
      <c r="K662" s="29"/>
    </row>
    <row r="663" spans="2:11" s="30" customFormat="1" ht="15">
      <c r="B663" s="45"/>
      <c r="C663" s="45"/>
      <c r="D663" s="46"/>
      <c r="E663" s="46"/>
      <c r="I663" s="29"/>
      <c r="J663" s="29"/>
      <c r="K663" s="29"/>
    </row>
    <row r="664" spans="2:11" s="30" customFormat="1" ht="15">
      <c r="B664" s="45"/>
      <c r="C664" s="45"/>
      <c r="D664" s="46"/>
      <c r="E664" s="46"/>
      <c r="I664" s="29"/>
      <c r="J664" s="29"/>
      <c r="K664" s="29"/>
    </row>
    <row r="665" spans="2:11" s="30" customFormat="1" ht="15">
      <c r="B665" s="45"/>
      <c r="C665" s="45"/>
      <c r="D665" s="46"/>
      <c r="E665" s="46"/>
      <c r="I665" s="29"/>
      <c r="J665" s="29"/>
      <c r="K665" s="29"/>
    </row>
    <row r="666" spans="2:11" s="30" customFormat="1" ht="15">
      <c r="B666" s="45"/>
      <c r="C666" s="45"/>
      <c r="D666" s="46"/>
      <c r="E666" s="46"/>
      <c r="I666" s="29"/>
      <c r="J666" s="29"/>
      <c r="K666" s="29"/>
    </row>
    <row r="667" spans="2:11" s="30" customFormat="1" ht="15">
      <c r="B667" s="45"/>
      <c r="C667" s="45"/>
      <c r="D667" s="46"/>
      <c r="E667" s="46"/>
      <c r="I667" s="29"/>
      <c r="J667" s="29"/>
      <c r="K667" s="29"/>
    </row>
    <row r="668" spans="2:11" s="30" customFormat="1" ht="15">
      <c r="B668" s="45"/>
      <c r="C668" s="45"/>
      <c r="D668" s="46"/>
      <c r="E668" s="46"/>
      <c r="I668" s="29"/>
      <c r="J668" s="29"/>
      <c r="K668" s="29"/>
    </row>
    <row r="669" spans="2:11" s="30" customFormat="1" ht="15">
      <c r="B669" s="45"/>
      <c r="C669" s="45"/>
      <c r="D669" s="46"/>
      <c r="E669" s="46"/>
      <c r="I669" s="29"/>
      <c r="J669" s="29"/>
      <c r="K669" s="29"/>
    </row>
    <row r="670" spans="2:11" s="30" customFormat="1" ht="15">
      <c r="B670" s="45"/>
      <c r="C670" s="45"/>
      <c r="D670" s="46"/>
      <c r="E670" s="46"/>
      <c r="I670" s="29"/>
      <c r="J670" s="29"/>
      <c r="K670" s="29"/>
    </row>
    <row r="671" spans="2:11" s="30" customFormat="1" ht="15">
      <c r="B671" s="45"/>
      <c r="C671" s="45"/>
      <c r="D671" s="46"/>
      <c r="E671" s="46"/>
      <c r="I671" s="29"/>
      <c r="J671" s="29"/>
      <c r="K671" s="29"/>
    </row>
    <row r="672" spans="2:11" s="30" customFormat="1" ht="15">
      <c r="B672" s="45"/>
      <c r="C672" s="45"/>
      <c r="D672" s="46"/>
      <c r="E672" s="46"/>
      <c r="I672" s="29"/>
      <c r="J672" s="29"/>
      <c r="K672" s="29"/>
    </row>
    <row r="673" spans="2:11" s="30" customFormat="1" ht="15">
      <c r="B673" s="45"/>
      <c r="C673" s="45"/>
      <c r="D673" s="46"/>
      <c r="E673" s="46"/>
      <c r="I673" s="29"/>
      <c r="J673" s="29"/>
      <c r="K673" s="29"/>
    </row>
    <row r="674" spans="2:11" s="30" customFormat="1" ht="15">
      <c r="B674" s="45"/>
      <c r="C674" s="45"/>
      <c r="D674" s="46"/>
      <c r="E674" s="46"/>
      <c r="I674" s="29"/>
      <c r="J674" s="29"/>
      <c r="K674" s="29"/>
    </row>
    <row r="675" spans="2:11" s="30" customFormat="1" ht="15">
      <c r="B675" s="45"/>
      <c r="C675" s="45"/>
      <c r="D675" s="46"/>
      <c r="E675" s="46"/>
      <c r="I675" s="29"/>
      <c r="J675" s="29"/>
      <c r="K675" s="29"/>
    </row>
    <row r="676" spans="2:11" s="30" customFormat="1" ht="15">
      <c r="B676" s="45"/>
      <c r="C676" s="45"/>
      <c r="D676" s="46"/>
      <c r="E676" s="46"/>
      <c r="I676" s="29"/>
      <c r="J676" s="29"/>
      <c r="K676" s="29"/>
    </row>
    <row r="677" spans="2:11" s="30" customFormat="1" ht="15">
      <c r="B677" s="45"/>
      <c r="C677" s="45"/>
      <c r="D677" s="46"/>
      <c r="E677" s="46"/>
      <c r="I677" s="29"/>
      <c r="J677" s="29"/>
      <c r="K677" s="29"/>
    </row>
    <row r="678" spans="2:11" s="30" customFormat="1" ht="15">
      <c r="B678" s="45"/>
      <c r="C678" s="45"/>
      <c r="D678" s="46"/>
      <c r="E678" s="46"/>
      <c r="I678" s="29"/>
      <c r="J678" s="29"/>
      <c r="K678" s="29"/>
    </row>
    <row r="679" spans="2:11" s="30" customFormat="1" ht="15">
      <c r="B679" s="45"/>
      <c r="C679" s="45"/>
      <c r="D679" s="46"/>
      <c r="E679" s="46"/>
      <c r="I679" s="29"/>
      <c r="J679" s="29"/>
      <c r="K679" s="29"/>
    </row>
    <row r="680" spans="2:11" s="30" customFormat="1" ht="15">
      <c r="B680" s="45"/>
      <c r="C680" s="45"/>
      <c r="D680" s="46"/>
      <c r="E680" s="46"/>
      <c r="I680" s="29"/>
      <c r="J680" s="29"/>
      <c r="K680" s="29"/>
    </row>
    <row r="681" spans="2:11" s="30" customFormat="1" ht="15">
      <c r="B681" s="45"/>
      <c r="C681" s="45"/>
      <c r="D681" s="46"/>
      <c r="E681" s="46"/>
      <c r="I681" s="29"/>
      <c r="J681" s="29"/>
      <c r="K681" s="29"/>
    </row>
    <row r="682" spans="2:11" s="30" customFormat="1" ht="15">
      <c r="B682" s="45"/>
      <c r="C682" s="45"/>
      <c r="D682" s="46"/>
      <c r="E682" s="46"/>
      <c r="I682" s="29"/>
      <c r="J682" s="29"/>
      <c r="K682" s="29"/>
    </row>
    <row r="683" spans="2:11" s="30" customFormat="1" ht="15">
      <c r="B683" s="45"/>
      <c r="C683" s="45"/>
      <c r="D683" s="46"/>
      <c r="E683" s="46"/>
      <c r="I683" s="29"/>
      <c r="J683" s="29"/>
      <c r="K683" s="29"/>
    </row>
    <row r="684" spans="2:11" s="30" customFormat="1" ht="15">
      <c r="B684" s="45"/>
      <c r="C684" s="45"/>
      <c r="D684" s="46"/>
      <c r="E684" s="46"/>
      <c r="I684" s="29"/>
      <c r="J684" s="29"/>
      <c r="K684" s="29"/>
    </row>
    <row r="685" spans="2:11" s="30" customFormat="1" ht="15">
      <c r="B685" s="45"/>
      <c r="C685" s="45"/>
      <c r="D685" s="46"/>
      <c r="E685" s="46"/>
      <c r="I685" s="29"/>
      <c r="J685" s="29"/>
      <c r="K685" s="29"/>
    </row>
    <row r="686" spans="2:11" s="30" customFormat="1" ht="15">
      <c r="B686" s="45"/>
      <c r="C686" s="45"/>
      <c r="D686" s="46"/>
      <c r="E686" s="46"/>
      <c r="I686" s="29"/>
      <c r="J686" s="29"/>
      <c r="K686" s="29"/>
    </row>
    <row r="687" spans="2:11" s="30" customFormat="1" ht="15">
      <c r="B687" s="45"/>
      <c r="C687" s="45"/>
      <c r="D687" s="46"/>
      <c r="E687" s="46"/>
      <c r="I687" s="29"/>
      <c r="J687" s="29"/>
      <c r="K687" s="29"/>
    </row>
    <row r="688" spans="2:11" s="30" customFormat="1" ht="15">
      <c r="B688" s="45"/>
      <c r="C688" s="45"/>
      <c r="D688" s="46"/>
      <c r="E688" s="46"/>
      <c r="I688" s="29"/>
      <c r="J688" s="29"/>
      <c r="K688" s="29"/>
    </row>
    <row r="689" spans="2:11" s="30" customFormat="1" ht="15">
      <c r="B689" s="45"/>
      <c r="C689" s="45"/>
      <c r="D689" s="46"/>
      <c r="E689" s="46"/>
      <c r="I689" s="29"/>
      <c r="J689" s="29"/>
      <c r="K689" s="29"/>
    </row>
    <row r="690" spans="2:11" s="30" customFormat="1" ht="15">
      <c r="B690" s="45"/>
      <c r="C690" s="45"/>
      <c r="D690" s="46"/>
      <c r="E690" s="46"/>
      <c r="I690" s="29"/>
      <c r="J690" s="29"/>
      <c r="K690" s="29"/>
    </row>
    <row r="691" spans="2:11" s="30" customFormat="1" ht="15">
      <c r="B691" s="45"/>
      <c r="C691" s="45"/>
      <c r="D691" s="46"/>
      <c r="E691" s="46"/>
      <c r="I691" s="29"/>
      <c r="J691" s="29"/>
      <c r="K691" s="29"/>
    </row>
    <row r="692" spans="2:11" s="30" customFormat="1" ht="15">
      <c r="B692" s="45"/>
      <c r="C692" s="45"/>
      <c r="D692" s="46"/>
      <c r="E692" s="46"/>
      <c r="I692" s="29"/>
      <c r="J692" s="29"/>
      <c r="K692" s="29"/>
    </row>
    <row r="693" spans="2:11" s="30" customFormat="1" ht="15">
      <c r="B693" s="45"/>
      <c r="C693" s="45"/>
      <c r="D693" s="46"/>
      <c r="E693" s="46"/>
      <c r="I693" s="29"/>
      <c r="J693" s="29"/>
      <c r="K693" s="29"/>
    </row>
    <row r="694" spans="2:11" s="30" customFormat="1" ht="15">
      <c r="B694" s="45"/>
      <c r="C694" s="45"/>
      <c r="D694" s="46"/>
      <c r="E694" s="46"/>
      <c r="I694" s="29"/>
      <c r="J694" s="29"/>
      <c r="K694" s="29"/>
    </row>
    <row r="695" spans="2:11" s="30" customFormat="1" ht="15">
      <c r="B695" s="45"/>
      <c r="C695" s="45"/>
      <c r="D695" s="46"/>
      <c r="E695" s="46"/>
      <c r="I695" s="29"/>
      <c r="J695" s="29"/>
      <c r="K695" s="29"/>
    </row>
    <row r="696" spans="2:11" s="30" customFormat="1" ht="15">
      <c r="B696" s="45"/>
      <c r="C696" s="45"/>
      <c r="D696" s="46"/>
      <c r="E696" s="46"/>
      <c r="I696" s="29"/>
      <c r="J696" s="29"/>
      <c r="K696" s="29"/>
    </row>
    <row r="697" spans="2:11" s="30" customFormat="1" ht="15">
      <c r="B697" s="45"/>
      <c r="C697" s="45"/>
      <c r="D697" s="46"/>
      <c r="E697" s="46"/>
      <c r="I697" s="29"/>
      <c r="J697" s="29"/>
      <c r="K697" s="29"/>
    </row>
    <row r="698" spans="2:11" s="30" customFormat="1" ht="15">
      <c r="B698" s="45"/>
      <c r="C698" s="45"/>
      <c r="D698" s="46"/>
      <c r="E698" s="46"/>
      <c r="I698" s="29"/>
      <c r="J698" s="29"/>
      <c r="K698" s="29"/>
    </row>
    <row r="699" spans="2:11" s="30" customFormat="1" ht="15">
      <c r="B699" s="45"/>
      <c r="C699" s="45"/>
      <c r="D699" s="46"/>
      <c r="E699" s="46"/>
      <c r="I699" s="29"/>
      <c r="J699" s="29"/>
      <c r="K699" s="29"/>
    </row>
    <row r="700" spans="2:11" s="30" customFormat="1" ht="15">
      <c r="B700" s="45"/>
      <c r="C700" s="45"/>
      <c r="D700" s="46"/>
      <c r="E700" s="46"/>
      <c r="I700" s="29"/>
      <c r="J700" s="29"/>
      <c r="K700" s="29"/>
    </row>
    <row r="701" spans="2:11" s="30" customFormat="1" ht="15">
      <c r="B701" s="45"/>
      <c r="C701" s="45"/>
      <c r="D701" s="46"/>
      <c r="E701" s="46"/>
      <c r="I701" s="29"/>
      <c r="J701" s="29"/>
      <c r="K701" s="29"/>
    </row>
    <row r="702" spans="2:11" s="30" customFormat="1" ht="15">
      <c r="B702" s="45"/>
      <c r="C702" s="45"/>
      <c r="D702" s="46"/>
      <c r="E702" s="46"/>
      <c r="I702" s="29"/>
      <c r="J702" s="29"/>
      <c r="K702" s="29"/>
    </row>
    <row r="703" spans="2:11" s="30" customFormat="1" ht="15">
      <c r="B703" s="45"/>
      <c r="C703" s="45"/>
      <c r="D703" s="46"/>
      <c r="E703" s="46"/>
      <c r="I703" s="29"/>
      <c r="J703" s="29"/>
      <c r="K703" s="29"/>
    </row>
    <row r="704" spans="2:11" s="30" customFormat="1" ht="15">
      <c r="B704" s="45"/>
      <c r="C704" s="45"/>
      <c r="D704" s="46"/>
      <c r="E704" s="46"/>
      <c r="I704" s="29"/>
      <c r="J704" s="29"/>
      <c r="K704" s="29"/>
    </row>
    <row r="705" spans="2:11" s="30" customFormat="1" ht="15">
      <c r="B705" s="45"/>
      <c r="C705" s="45"/>
      <c r="D705" s="46"/>
      <c r="E705" s="46"/>
      <c r="I705" s="29"/>
      <c r="J705" s="29"/>
      <c r="K705" s="29"/>
    </row>
    <row r="706" spans="2:11" s="30" customFormat="1" ht="15">
      <c r="B706" s="45"/>
      <c r="C706" s="45"/>
      <c r="D706" s="46"/>
      <c r="E706" s="46"/>
      <c r="I706" s="29"/>
      <c r="J706" s="29"/>
      <c r="K706" s="29"/>
    </row>
    <row r="707" spans="2:11" s="30" customFormat="1" ht="15">
      <c r="B707" s="45"/>
      <c r="C707" s="45"/>
      <c r="D707" s="46"/>
      <c r="E707" s="46"/>
      <c r="I707" s="29"/>
      <c r="J707" s="29"/>
      <c r="K707" s="29"/>
    </row>
    <row r="708" spans="2:11" s="30" customFormat="1" ht="15">
      <c r="B708" s="45"/>
      <c r="C708" s="45"/>
      <c r="D708" s="46"/>
      <c r="E708" s="46"/>
      <c r="I708" s="29"/>
      <c r="J708" s="29"/>
      <c r="K708" s="29"/>
    </row>
    <row r="709" spans="2:11" s="30" customFormat="1" ht="15">
      <c r="B709" s="45"/>
      <c r="C709" s="45"/>
      <c r="D709" s="46"/>
      <c r="E709" s="46"/>
      <c r="I709" s="29"/>
      <c r="J709" s="29"/>
      <c r="K709" s="29"/>
    </row>
    <row r="710" spans="2:11" s="30" customFormat="1" ht="15">
      <c r="B710" s="45"/>
      <c r="C710" s="45"/>
      <c r="D710" s="46"/>
      <c r="E710" s="46"/>
      <c r="I710" s="29"/>
      <c r="J710" s="29"/>
      <c r="K710" s="29"/>
    </row>
    <row r="711" spans="2:11" s="30" customFormat="1" ht="15">
      <c r="B711" s="45"/>
      <c r="C711" s="45"/>
      <c r="D711" s="46"/>
      <c r="E711" s="46"/>
      <c r="I711" s="29"/>
      <c r="J711" s="29"/>
      <c r="K711" s="29"/>
    </row>
    <row r="712" spans="2:11" s="30" customFormat="1" ht="15">
      <c r="B712" s="45"/>
      <c r="C712" s="45"/>
      <c r="D712" s="46"/>
      <c r="E712" s="46"/>
      <c r="I712" s="29"/>
      <c r="J712" s="29"/>
      <c r="K712" s="29"/>
    </row>
    <row r="713" spans="2:11" s="30" customFormat="1" ht="15">
      <c r="B713" s="45"/>
      <c r="C713" s="45"/>
      <c r="D713" s="46"/>
      <c r="E713" s="46"/>
      <c r="I713" s="29"/>
      <c r="J713" s="29"/>
      <c r="K713" s="29"/>
    </row>
    <row r="714" spans="2:11" s="30" customFormat="1" ht="15">
      <c r="B714" s="45"/>
      <c r="C714" s="45"/>
      <c r="D714" s="46"/>
      <c r="E714" s="46"/>
      <c r="I714" s="29"/>
      <c r="J714" s="29"/>
      <c r="K714" s="29"/>
    </row>
    <row r="715" spans="2:11" s="30" customFormat="1" ht="15">
      <c r="B715" s="45"/>
      <c r="C715" s="45"/>
      <c r="D715" s="46"/>
      <c r="E715" s="46"/>
      <c r="I715" s="29"/>
      <c r="J715" s="29"/>
      <c r="K715" s="29"/>
    </row>
    <row r="716" spans="2:11" s="30" customFormat="1" ht="15">
      <c r="B716" s="45"/>
      <c r="C716" s="45"/>
      <c r="D716" s="46"/>
      <c r="E716" s="46"/>
      <c r="I716" s="29"/>
      <c r="J716" s="29"/>
      <c r="K716" s="29"/>
    </row>
    <row r="717" spans="2:11" s="30" customFormat="1" ht="15">
      <c r="B717" s="45"/>
      <c r="C717" s="45"/>
      <c r="D717" s="46"/>
      <c r="E717" s="46"/>
      <c r="I717" s="29"/>
      <c r="J717" s="29"/>
      <c r="K717" s="29"/>
    </row>
    <row r="718" spans="2:11" s="30" customFormat="1" ht="15">
      <c r="B718" s="45"/>
      <c r="C718" s="45"/>
      <c r="D718" s="46"/>
      <c r="E718" s="46"/>
      <c r="I718" s="29"/>
      <c r="J718" s="29"/>
      <c r="K718" s="29"/>
    </row>
    <row r="719" spans="2:11" s="30" customFormat="1" ht="15">
      <c r="B719" s="45"/>
      <c r="C719" s="45"/>
      <c r="D719" s="46"/>
      <c r="E719" s="46"/>
      <c r="I719" s="29"/>
      <c r="J719" s="29"/>
      <c r="K719" s="29"/>
    </row>
    <row r="720" spans="2:11" s="30" customFormat="1" ht="15">
      <c r="B720" s="45"/>
      <c r="C720" s="45"/>
      <c r="D720" s="46"/>
      <c r="E720" s="46"/>
      <c r="I720" s="29"/>
      <c r="J720" s="29"/>
      <c r="K720" s="29"/>
    </row>
    <row r="721" spans="2:11" s="30" customFormat="1" ht="15">
      <c r="B721" s="45"/>
      <c r="C721" s="45"/>
      <c r="D721" s="46"/>
      <c r="E721" s="46"/>
      <c r="I721" s="29"/>
      <c r="J721" s="29"/>
      <c r="K721" s="29"/>
    </row>
    <row r="722" spans="2:11" s="30" customFormat="1" ht="15">
      <c r="B722" s="45"/>
      <c r="C722" s="45"/>
      <c r="D722" s="46"/>
      <c r="E722" s="46"/>
      <c r="I722" s="29"/>
      <c r="J722" s="29"/>
      <c r="K722" s="29"/>
    </row>
    <row r="723" spans="2:11" s="30" customFormat="1" ht="15">
      <c r="B723" s="45"/>
      <c r="C723" s="45"/>
      <c r="D723" s="46"/>
      <c r="E723" s="46"/>
      <c r="I723" s="29"/>
      <c r="J723" s="29"/>
      <c r="K723" s="29"/>
    </row>
    <row r="724" spans="2:11" s="30" customFormat="1" ht="15">
      <c r="B724" s="45"/>
      <c r="C724" s="45"/>
      <c r="D724" s="46"/>
      <c r="E724" s="46"/>
      <c r="I724" s="29"/>
      <c r="J724" s="29"/>
      <c r="K724" s="29"/>
    </row>
    <row r="725" spans="2:11" s="30" customFormat="1" ht="15">
      <c r="B725" s="45"/>
      <c r="C725" s="45"/>
      <c r="D725" s="46"/>
      <c r="E725" s="46"/>
      <c r="I725" s="29"/>
      <c r="J725" s="29"/>
      <c r="K725" s="29"/>
    </row>
    <row r="726" spans="2:11" s="30" customFormat="1" ht="15">
      <c r="B726" s="45"/>
      <c r="C726" s="45"/>
      <c r="D726" s="46"/>
      <c r="E726" s="46"/>
      <c r="I726" s="29"/>
      <c r="J726" s="29"/>
      <c r="K726" s="29"/>
    </row>
    <row r="727" spans="2:11" s="30" customFormat="1" ht="15">
      <c r="B727" s="45"/>
      <c r="C727" s="45"/>
      <c r="D727" s="46"/>
      <c r="E727" s="46"/>
      <c r="I727" s="29"/>
      <c r="J727" s="29"/>
      <c r="K727" s="29"/>
    </row>
    <row r="728" spans="2:11" s="30" customFormat="1" ht="15">
      <c r="B728" s="45"/>
      <c r="C728" s="45"/>
      <c r="D728" s="46"/>
      <c r="E728" s="46"/>
      <c r="I728" s="29"/>
      <c r="J728" s="29"/>
      <c r="K728" s="29"/>
    </row>
    <row r="729" spans="2:11" s="30" customFormat="1" ht="15">
      <c r="B729" s="45"/>
      <c r="C729" s="45"/>
      <c r="D729" s="46"/>
      <c r="E729" s="46"/>
      <c r="I729" s="29"/>
      <c r="J729" s="29"/>
      <c r="K729" s="29"/>
    </row>
    <row r="730" spans="2:11" s="30" customFormat="1" ht="15">
      <c r="B730" s="45"/>
      <c r="C730" s="45"/>
      <c r="D730" s="46"/>
      <c r="E730" s="46"/>
      <c r="I730" s="29"/>
      <c r="J730" s="29"/>
      <c r="K730" s="29"/>
    </row>
    <row r="731" spans="2:11" s="30" customFormat="1" ht="15">
      <c r="B731" s="45"/>
      <c r="C731" s="45"/>
      <c r="D731" s="46"/>
      <c r="E731" s="46"/>
      <c r="I731" s="29"/>
      <c r="J731" s="29"/>
      <c r="K731" s="29"/>
    </row>
    <row r="732" spans="2:11" s="30" customFormat="1" ht="15">
      <c r="B732" s="45"/>
      <c r="C732" s="45"/>
      <c r="D732" s="46"/>
      <c r="E732" s="46"/>
      <c r="I732" s="29"/>
      <c r="J732" s="29"/>
      <c r="K732" s="29"/>
    </row>
    <row r="733" spans="2:11" s="30" customFormat="1" ht="15">
      <c r="B733" s="45"/>
      <c r="C733" s="45"/>
      <c r="D733" s="46"/>
      <c r="E733" s="46"/>
      <c r="I733" s="29"/>
      <c r="J733" s="29"/>
      <c r="K733" s="29"/>
    </row>
    <row r="734" spans="2:11" s="30" customFormat="1" ht="15">
      <c r="B734" s="45"/>
      <c r="C734" s="45"/>
      <c r="D734" s="46"/>
      <c r="E734" s="46"/>
      <c r="I734" s="29"/>
      <c r="J734" s="29"/>
      <c r="K734" s="29"/>
    </row>
    <row r="735" spans="2:11" s="30" customFormat="1" ht="15">
      <c r="B735" s="45"/>
      <c r="C735" s="45"/>
      <c r="D735" s="46"/>
      <c r="E735" s="46"/>
      <c r="I735" s="29"/>
      <c r="J735" s="29"/>
      <c r="K735" s="29"/>
    </row>
    <row r="736" spans="2:11" s="30" customFormat="1" ht="15">
      <c r="B736" s="45"/>
      <c r="C736" s="45"/>
      <c r="D736" s="46"/>
      <c r="E736" s="46"/>
      <c r="I736" s="29"/>
      <c r="J736" s="29"/>
      <c r="K736" s="29"/>
    </row>
    <row r="737" spans="2:11" s="30" customFormat="1" ht="15">
      <c r="B737" s="45"/>
      <c r="C737" s="45"/>
      <c r="D737" s="46"/>
      <c r="E737" s="46"/>
      <c r="I737" s="29"/>
      <c r="J737" s="29"/>
      <c r="K737" s="29"/>
    </row>
    <row r="738" spans="2:11" s="30" customFormat="1" ht="15">
      <c r="B738" s="45"/>
      <c r="C738" s="45"/>
      <c r="D738" s="46"/>
      <c r="E738" s="46"/>
      <c r="I738" s="29"/>
      <c r="J738" s="29"/>
      <c r="K738" s="29"/>
    </row>
    <row r="739" spans="2:11" s="30" customFormat="1" ht="15">
      <c r="B739" s="45"/>
      <c r="C739" s="45"/>
      <c r="D739" s="46"/>
      <c r="E739" s="46"/>
      <c r="I739" s="29"/>
      <c r="J739" s="29"/>
      <c r="K739" s="29"/>
    </row>
    <row r="740" spans="2:11" s="30" customFormat="1" ht="15">
      <c r="B740" s="45"/>
      <c r="C740" s="45"/>
      <c r="D740" s="46"/>
      <c r="E740" s="46"/>
      <c r="I740" s="29"/>
      <c r="J740" s="29"/>
      <c r="K740" s="29"/>
    </row>
    <row r="741" spans="2:11" s="30" customFormat="1" ht="15">
      <c r="B741" s="45"/>
      <c r="C741" s="45"/>
      <c r="D741" s="46"/>
      <c r="E741" s="46"/>
      <c r="I741" s="29"/>
      <c r="J741" s="29"/>
      <c r="K741" s="29"/>
    </row>
    <row r="742" spans="2:11" s="30" customFormat="1" ht="15">
      <c r="B742" s="45"/>
      <c r="C742" s="45"/>
      <c r="D742" s="46"/>
      <c r="E742" s="46"/>
      <c r="I742" s="29"/>
      <c r="J742" s="29"/>
      <c r="K742" s="29"/>
    </row>
    <row r="743" spans="2:11" s="30" customFormat="1" ht="15">
      <c r="B743" s="45"/>
      <c r="C743" s="45"/>
      <c r="D743" s="46"/>
      <c r="E743" s="46"/>
      <c r="I743" s="29"/>
      <c r="J743" s="29"/>
      <c r="K743" s="29"/>
    </row>
    <row r="744" spans="2:11" s="30" customFormat="1" ht="15">
      <c r="B744" s="45"/>
      <c r="C744" s="45"/>
      <c r="D744" s="46"/>
      <c r="E744" s="46"/>
      <c r="I744" s="29"/>
      <c r="J744" s="29"/>
      <c r="K744" s="29"/>
    </row>
    <row r="745" spans="2:11" s="30" customFormat="1" ht="15">
      <c r="B745" s="45"/>
      <c r="C745" s="45"/>
      <c r="D745" s="46"/>
      <c r="E745" s="46"/>
      <c r="I745" s="29"/>
      <c r="J745" s="29"/>
      <c r="K745" s="29"/>
    </row>
    <row r="746" spans="2:11" s="30" customFormat="1" ht="15">
      <c r="B746" s="45"/>
      <c r="C746" s="45"/>
      <c r="D746" s="46"/>
      <c r="E746" s="46"/>
      <c r="I746" s="29"/>
      <c r="J746" s="29"/>
      <c r="K746" s="29"/>
    </row>
    <row r="747" spans="2:11" s="30" customFormat="1" ht="15">
      <c r="B747" s="45"/>
      <c r="C747" s="45"/>
      <c r="D747" s="46"/>
      <c r="E747" s="46"/>
      <c r="I747" s="29"/>
      <c r="J747" s="29"/>
      <c r="K747" s="29"/>
    </row>
    <row r="748" spans="2:11" s="30" customFormat="1" ht="15">
      <c r="B748" s="45"/>
      <c r="C748" s="45"/>
      <c r="D748" s="46"/>
      <c r="E748" s="46"/>
      <c r="I748" s="29"/>
      <c r="J748" s="29"/>
      <c r="K748" s="29"/>
    </row>
    <row r="749" spans="2:11" s="30" customFormat="1" ht="15">
      <c r="B749" s="45"/>
      <c r="C749" s="45"/>
      <c r="D749" s="46"/>
      <c r="E749" s="46"/>
      <c r="I749" s="29"/>
      <c r="J749" s="29"/>
      <c r="K749" s="29"/>
    </row>
    <row r="750" spans="2:11" s="30" customFormat="1" ht="15">
      <c r="B750" s="45"/>
      <c r="C750" s="45"/>
      <c r="D750" s="46"/>
      <c r="E750" s="46"/>
      <c r="I750" s="29"/>
      <c r="J750" s="29"/>
      <c r="K750" s="29"/>
    </row>
    <row r="751" spans="2:11" s="30" customFormat="1" ht="15">
      <c r="B751" s="45"/>
      <c r="C751" s="45"/>
      <c r="D751" s="46"/>
      <c r="E751" s="46"/>
      <c r="I751" s="29"/>
      <c r="J751" s="29"/>
      <c r="K751" s="29"/>
    </row>
    <row r="752" spans="2:11" s="30" customFormat="1" ht="15">
      <c r="B752" s="45"/>
      <c r="C752" s="45"/>
      <c r="D752" s="46"/>
      <c r="E752" s="46"/>
      <c r="I752" s="29"/>
      <c r="J752" s="29"/>
      <c r="K752" s="29"/>
    </row>
    <row r="753" spans="2:11" s="30" customFormat="1" ht="15">
      <c r="B753" s="45"/>
      <c r="C753" s="45"/>
      <c r="D753" s="46"/>
      <c r="E753" s="46"/>
      <c r="I753" s="29"/>
      <c r="J753" s="29"/>
      <c r="K753" s="29"/>
    </row>
    <row r="754" spans="2:11" s="30" customFormat="1" ht="15">
      <c r="B754" s="45"/>
      <c r="C754" s="45"/>
      <c r="D754" s="46"/>
      <c r="E754" s="46"/>
      <c r="I754" s="29"/>
      <c r="J754" s="29"/>
      <c r="K754" s="29"/>
    </row>
    <row r="755" spans="2:11" s="30" customFormat="1" ht="15">
      <c r="B755" s="45"/>
      <c r="C755" s="45"/>
      <c r="D755" s="46"/>
      <c r="E755" s="46"/>
      <c r="I755" s="29"/>
      <c r="J755" s="29"/>
      <c r="K755" s="29"/>
    </row>
    <row r="756" spans="2:11" s="30" customFormat="1" ht="15">
      <c r="B756" s="45"/>
      <c r="C756" s="45"/>
      <c r="D756" s="46"/>
      <c r="E756" s="46"/>
      <c r="I756" s="29"/>
      <c r="J756" s="29"/>
      <c r="K756" s="29"/>
    </row>
    <row r="757" spans="2:11" s="30" customFormat="1" ht="15">
      <c r="B757" s="45"/>
      <c r="C757" s="45"/>
      <c r="D757" s="46"/>
      <c r="E757" s="46"/>
      <c r="I757" s="29"/>
      <c r="J757" s="29"/>
      <c r="K757" s="29"/>
    </row>
    <row r="758" spans="2:11" s="30" customFormat="1" ht="15">
      <c r="B758" s="45"/>
      <c r="C758" s="45"/>
      <c r="D758" s="46"/>
      <c r="E758" s="46"/>
      <c r="I758" s="29"/>
      <c r="J758" s="29"/>
      <c r="K758" s="29"/>
    </row>
    <row r="759" spans="2:11" s="30" customFormat="1" ht="15">
      <c r="B759" s="45"/>
      <c r="C759" s="45"/>
      <c r="D759" s="46"/>
      <c r="E759" s="46"/>
      <c r="I759" s="29"/>
      <c r="J759" s="29"/>
      <c r="K759" s="29"/>
    </row>
    <row r="760" spans="2:11" s="30" customFormat="1" ht="15">
      <c r="B760" s="45"/>
      <c r="C760" s="45"/>
      <c r="D760" s="46"/>
      <c r="E760" s="46"/>
      <c r="I760" s="29"/>
      <c r="J760" s="29"/>
      <c r="K760" s="29"/>
    </row>
    <row r="761" spans="2:11" s="30" customFormat="1" ht="15">
      <c r="B761" s="45"/>
      <c r="C761" s="45"/>
      <c r="D761" s="46"/>
      <c r="E761" s="46"/>
      <c r="I761" s="29"/>
      <c r="J761" s="29"/>
      <c r="K761" s="29"/>
    </row>
    <row r="762" spans="2:11" s="30" customFormat="1" ht="15">
      <c r="B762" s="45"/>
      <c r="C762" s="45"/>
      <c r="D762" s="46"/>
      <c r="E762" s="46"/>
      <c r="I762" s="29"/>
      <c r="J762" s="29"/>
      <c r="K762" s="29"/>
    </row>
    <row r="763" spans="2:11" s="30" customFormat="1" ht="15">
      <c r="B763" s="45"/>
      <c r="C763" s="45"/>
      <c r="D763" s="46"/>
      <c r="E763" s="46"/>
      <c r="I763" s="29"/>
      <c r="J763" s="29"/>
      <c r="K763" s="29"/>
    </row>
    <row r="764" spans="2:11" s="30" customFormat="1" ht="15">
      <c r="B764" s="45"/>
      <c r="C764" s="45"/>
      <c r="D764" s="46"/>
      <c r="E764" s="46"/>
      <c r="I764" s="29"/>
      <c r="J764" s="29"/>
      <c r="K764" s="29"/>
    </row>
    <row r="765" spans="2:11" s="30" customFormat="1" ht="15">
      <c r="B765" s="45"/>
      <c r="C765" s="45"/>
      <c r="D765" s="46"/>
      <c r="E765" s="46"/>
      <c r="I765" s="29"/>
      <c r="J765" s="29"/>
      <c r="K765" s="29"/>
    </row>
    <row r="766" spans="2:11" s="30" customFormat="1" ht="15">
      <c r="B766" s="45"/>
      <c r="C766" s="45"/>
      <c r="D766" s="46"/>
      <c r="E766" s="46"/>
      <c r="I766" s="29"/>
      <c r="J766" s="29"/>
      <c r="K766" s="29"/>
    </row>
    <row r="767" spans="2:11" s="30" customFormat="1" ht="15">
      <c r="B767" s="45"/>
      <c r="C767" s="45"/>
      <c r="D767" s="46"/>
      <c r="E767" s="46"/>
      <c r="I767" s="29"/>
      <c r="J767" s="29"/>
      <c r="K767" s="29"/>
    </row>
    <row r="768" spans="2:11" s="30" customFormat="1" ht="15">
      <c r="B768" s="45"/>
      <c r="C768" s="45"/>
      <c r="D768" s="46"/>
      <c r="E768" s="46"/>
      <c r="I768" s="29"/>
      <c r="J768" s="29"/>
      <c r="K768" s="29"/>
    </row>
    <row r="769" spans="2:11" s="30" customFormat="1" ht="15">
      <c r="B769" s="45"/>
      <c r="C769" s="45"/>
      <c r="D769" s="46"/>
      <c r="E769" s="46"/>
      <c r="I769" s="29"/>
      <c r="J769" s="29"/>
      <c r="K769" s="29"/>
    </row>
    <row r="770" spans="2:11" s="30" customFormat="1" ht="15">
      <c r="B770" s="45"/>
      <c r="C770" s="45"/>
      <c r="D770" s="46"/>
      <c r="E770" s="46"/>
      <c r="I770" s="29"/>
      <c r="J770" s="29"/>
      <c r="K770" s="29"/>
    </row>
    <row r="771" spans="2:11" s="30" customFormat="1" ht="15">
      <c r="B771" s="45"/>
      <c r="C771" s="45"/>
      <c r="D771" s="46"/>
      <c r="E771" s="46"/>
      <c r="I771" s="29"/>
      <c r="J771" s="29"/>
      <c r="K771" s="29"/>
    </row>
    <row r="772" spans="2:11" s="30" customFormat="1" ht="15">
      <c r="B772" s="45"/>
      <c r="C772" s="45"/>
      <c r="D772" s="46"/>
      <c r="E772" s="46"/>
      <c r="I772" s="29"/>
      <c r="J772" s="29"/>
      <c r="K772" s="29"/>
    </row>
    <row r="773" spans="2:11" s="30" customFormat="1" ht="15">
      <c r="B773" s="45"/>
      <c r="C773" s="45"/>
      <c r="D773" s="46"/>
      <c r="E773" s="46"/>
      <c r="I773" s="29"/>
      <c r="J773" s="29"/>
      <c r="K773" s="29"/>
    </row>
    <row r="774" spans="2:11" s="30" customFormat="1" ht="15">
      <c r="B774" s="45"/>
      <c r="C774" s="45"/>
      <c r="D774" s="46"/>
      <c r="E774" s="46"/>
      <c r="I774" s="29"/>
      <c r="J774" s="29"/>
      <c r="K774" s="29"/>
    </row>
    <row r="775" spans="2:11" s="30" customFormat="1" ht="15">
      <c r="B775" s="45"/>
      <c r="C775" s="45"/>
      <c r="D775" s="46"/>
      <c r="E775" s="46"/>
      <c r="I775" s="29"/>
      <c r="J775" s="29"/>
      <c r="K775" s="29"/>
    </row>
    <row r="776" spans="2:11" s="30" customFormat="1" ht="15">
      <c r="B776" s="45"/>
      <c r="C776" s="45"/>
      <c r="D776" s="46"/>
      <c r="E776" s="46"/>
      <c r="I776" s="29"/>
      <c r="J776" s="29"/>
      <c r="K776" s="29"/>
    </row>
    <row r="777" spans="2:11" s="30" customFormat="1" ht="15">
      <c r="B777" s="45"/>
      <c r="C777" s="45"/>
      <c r="D777" s="46"/>
      <c r="E777" s="46"/>
      <c r="I777" s="29"/>
      <c r="J777" s="29"/>
      <c r="K777" s="29"/>
    </row>
    <row r="778" spans="2:11" s="30" customFormat="1" ht="15">
      <c r="B778" s="45"/>
      <c r="C778" s="45"/>
      <c r="D778" s="46"/>
      <c r="E778" s="46"/>
      <c r="I778" s="29"/>
      <c r="J778" s="29"/>
      <c r="K778" s="29"/>
    </row>
    <row r="779" spans="2:11" s="30" customFormat="1" ht="15">
      <c r="B779" s="45"/>
      <c r="C779" s="45"/>
      <c r="D779" s="46"/>
      <c r="E779" s="46"/>
      <c r="I779" s="29"/>
      <c r="J779" s="29"/>
      <c r="K779" s="29"/>
    </row>
    <row r="780" spans="2:11" s="30" customFormat="1" ht="15">
      <c r="B780" s="45"/>
      <c r="C780" s="45"/>
      <c r="D780" s="46"/>
      <c r="E780" s="46"/>
      <c r="I780" s="29"/>
      <c r="J780" s="29"/>
      <c r="K780" s="29"/>
    </row>
    <row r="781" spans="2:11" s="30" customFormat="1" ht="15">
      <c r="B781" s="45"/>
      <c r="C781" s="45"/>
      <c r="D781" s="46"/>
      <c r="E781" s="46"/>
      <c r="I781" s="29"/>
      <c r="J781" s="29"/>
      <c r="K781" s="29"/>
    </row>
    <row r="782" spans="2:11" s="30" customFormat="1" ht="15">
      <c r="B782" s="45"/>
      <c r="C782" s="45"/>
      <c r="D782" s="46"/>
      <c r="E782" s="46"/>
      <c r="I782" s="29"/>
      <c r="J782" s="29"/>
      <c r="K782" s="29"/>
    </row>
    <row r="783" spans="2:11" s="30" customFormat="1" ht="15">
      <c r="B783" s="45"/>
      <c r="C783" s="45"/>
      <c r="D783" s="46"/>
      <c r="E783" s="46"/>
      <c r="I783" s="29"/>
      <c r="J783" s="29"/>
      <c r="K783" s="29"/>
    </row>
    <row r="784" spans="2:11" s="30" customFormat="1" ht="15">
      <c r="B784" s="45"/>
      <c r="C784" s="45"/>
      <c r="D784" s="46"/>
      <c r="E784" s="46"/>
      <c r="I784" s="29"/>
      <c r="J784" s="29"/>
      <c r="K784" s="29"/>
    </row>
    <row r="785" spans="2:11" s="30" customFormat="1" ht="15">
      <c r="B785" s="45"/>
      <c r="C785" s="45"/>
      <c r="D785" s="46"/>
      <c r="E785" s="46"/>
      <c r="I785" s="29"/>
      <c r="J785" s="29"/>
      <c r="K785" s="29"/>
    </row>
    <row r="786" spans="2:11" s="30" customFormat="1" ht="15">
      <c r="B786" s="45"/>
      <c r="C786" s="45"/>
      <c r="D786" s="46"/>
      <c r="E786" s="46"/>
      <c r="I786" s="29"/>
      <c r="J786" s="29"/>
      <c r="K786" s="29"/>
    </row>
    <row r="787" spans="2:11" s="30" customFormat="1" ht="15">
      <c r="B787" s="45"/>
      <c r="C787" s="45"/>
      <c r="D787" s="46"/>
      <c r="E787" s="46"/>
      <c r="I787" s="29"/>
      <c r="J787" s="29"/>
      <c r="K787" s="29"/>
    </row>
    <row r="788" spans="2:11" s="30" customFormat="1" ht="15">
      <c r="B788" s="45"/>
      <c r="C788" s="45"/>
      <c r="D788" s="46"/>
      <c r="E788" s="46"/>
      <c r="I788" s="29"/>
      <c r="J788" s="29"/>
      <c r="K788" s="29"/>
    </row>
    <row r="789" spans="2:11" s="30" customFormat="1" ht="15">
      <c r="B789" s="45"/>
      <c r="C789" s="45"/>
      <c r="D789" s="46"/>
      <c r="E789" s="46"/>
      <c r="I789" s="29"/>
      <c r="J789" s="29"/>
      <c r="K789" s="29"/>
    </row>
    <row r="790" spans="2:11" s="30" customFormat="1" ht="15">
      <c r="B790" s="45"/>
      <c r="C790" s="45"/>
      <c r="D790" s="46"/>
      <c r="E790" s="46"/>
      <c r="I790" s="29"/>
      <c r="J790" s="29"/>
      <c r="K790" s="29"/>
    </row>
    <row r="791" spans="2:11" s="30" customFormat="1" ht="15">
      <c r="B791" s="45"/>
      <c r="C791" s="45"/>
      <c r="D791" s="46"/>
      <c r="E791" s="46"/>
      <c r="I791" s="29"/>
      <c r="J791" s="29"/>
      <c r="K791" s="29"/>
    </row>
    <row r="792" spans="2:11" s="30" customFormat="1" ht="15">
      <c r="B792" s="45"/>
      <c r="C792" s="45"/>
      <c r="D792" s="46"/>
      <c r="E792" s="46"/>
      <c r="I792" s="29"/>
      <c r="J792" s="29"/>
      <c r="K792" s="29"/>
    </row>
    <row r="793" spans="2:11" s="30" customFormat="1" ht="15">
      <c r="B793" s="45"/>
      <c r="C793" s="45"/>
      <c r="D793" s="46"/>
      <c r="E793" s="46"/>
      <c r="I793" s="29"/>
      <c r="J793" s="29"/>
      <c r="K793" s="29"/>
    </row>
    <row r="794" spans="2:11" s="30" customFormat="1" ht="15">
      <c r="B794" s="45"/>
      <c r="C794" s="45"/>
      <c r="D794" s="46"/>
      <c r="E794" s="46"/>
      <c r="I794" s="29"/>
      <c r="J794" s="29"/>
      <c r="K794" s="29"/>
    </row>
    <row r="795" spans="2:11" s="30" customFormat="1" ht="15">
      <c r="B795" s="45"/>
      <c r="C795" s="45"/>
      <c r="D795" s="46"/>
      <c r="E795" s="46"/>
      <c r="I795" s="29"/>
      <c r="J795" s="29"/>
      <c r="K795" s="29"/>
    </row>
    <row r="796" spans="2:11" s="30" customFormat="1" ht="15">
      <c r="B796" s="45"/>
      <c r="C796" s="45"/>
      <c r="D796" s="46"/>
      <c r="E796" s="46"/>
      <c r="I796" s="29"/>
      <c r="J796" s="29"/>
      <c r="K796" s="29"/>
    </row>
    <row r="797" spans="2:11" s="30" customFormat="1" ht="15">
      <c r="B797" s="45"/>
      <c r="C797" s="45"/>
      <c r="D797" s="46"/>
      <c r="E797" s="46"/>
      <c r="I797" s="29"/>
      <c r="J797" s="29"/>
      <c r="K797" s="29"/>
    </row>
    <row r="798" spans="2:11" s="30" customFormat="1" ht="15">
      <c r="B798" s="45"/>
      <c r="C798" s="45"/>
      <c r="D798" s="46"/>
      <c r="E798" s="46"/>
      <c r="I798" s="29"/>
      <c r="J798" s="29"/>
      <c r="K798" s="29"/>
    </row>
    <row r="799" spans="2:11" s="30" customFormat="1" ht="15">
      <c r="B799" s="45"/>
      <c r="C799" s="45"/>
      <c r="D799" s="46"/>
      <c r="E799" s="46"/>
      <c r="I799" s="29"/>
      <c r="J799" s="29"/>
      <c r="K799" s="29"/>
    </row>
    <row r="800" spans="2:11" s="30" customFormat="1" ht="15">
      <c r="B800" s="45"/>
      <c r="C800" s="45"/>
      <c r="D800" s="46"/>
      <c r="E800" s="46"/>
      <c r="I800" s="29"/>
      <c r="J800" s="29"/>
      <c r="K800" s="29"/>
    </row>
    <row r="801" spans="2:11" s="30" customFormat="1" ht="15">
      <c r="B801" s="45"/>
      <c r="C801" s="45"/>
      <c r="D801" s="46"/>
      <c r="E801" s="46"/>
      <c r="I801" s="29"/>
      <c r="J801" s="29"/>
      <c r="K801" s="29"/>
    </row>
    <row r="802" spans="2:11" s="30" customFormat="1" ht="15">
      <c r="B802" s="45"/>
      <c r="C802" s="45"/>
      <c r="D802" s="46"/>
      <c r="E802" s="46"/>
      <c r="I802" s="29"/>
      <c r="J802" s="29"/>
      <c r="K802" s="29"/>
    </row>
    <row r="803" spans="2:11" s="30" customFormat="1" ht="15">
      <c r="B803" s="45"/>
      <c r="C803" s="45"/>
      <c r="D803" s="46"/>
      <c r="E803" s="46"/>
      <c r="I803" s="29"/>
      <c r="J803" s="29"/>
      <c r="K803" s="29"/>
    </row>
    <row r="804" spans="2:11" s="30" customFormat="1" ht="15">
      <c r="B804" s="45"/>
      <c r="C804" s="45"/>
      <c r="D804" s="46"/>
      <c r="E804" s="46"/>
      <c r="I804" s="29"/>
      <c r="J804" s="29"/>
      <c r="K804" s="29"/>
    </row>
    <row r="805" spans="2:11" s="30" customFormat="1" ht="15">
      <c r="B805" s="45"/>
      <c r="C805" s="45"/>
      <c r="D805" s="46"/>
      <c r="E805" s="46"/>
      <c r="I805" s="29"/>
      <c r="J805" s="29"/>
      <c r="K805" s="29"/>
    </row>
    <row r="806" spans="2:11" s="30" customFormat="1" ht="15">
      <c r="B806" s="45"/>
      <c r="C806" s="45"/>
      <c r="D806" s="46"/>
      <c r="E806" s="46"/>
      <c r="I806" s="29"/>
      <c r="J806" s="29"/>
      <c r="K806" s="29"/>
    </row>
    <row r="807" spans="2:11" s="30" customFormat="1" ht="15">
      <c r="B807" s="45"/>
      <c r="C807" s="45"/>
      <c r="D807" s="46"/>
      <c r="E807" s="46"/>
      <c r="I807" s="29"/>
      <c r="J807" s="29"/>
      <c r="K807" s="29"/>
    </row>
    <row r="808" spans="2:11" s="30" customFormat="1" ht="15">
      <c r="B808" s="45"/>
      <c r="C808" s="45"/>
      <c r="D808" s="46"/>
      <c r="E808" s="46"/>
      <c r="I808" s="29"/>
      <c r="J808" s="29"/>
      <c r="K808" s="29"/>
    </row>
    <row r="809" spans="2:11" s="30" customFormat="1" ht="15">
      <c r="B809" s="45"/>
      <c r="C809" s="45"/>
      <c r="D809" s="46"/>
      <c r="E809" s="46"/>
      <c r="I809" s="29"/>
      <c r="J809" s="29"/>
      <c r="K809" s="29"/>
    </row>
    <row r="810" spans="2:11" s="30" customFormat="1" ht="15">
      <c r="B810" s="45"/>
      <c r="C810" s="45"/>
      <c r="D810" s="46"/>
      <c r="E810" s="46"/>
      <c r="I810" s="29"/>
      <c r="J810" s="29"/>
      <c r="K810" s="29"/>
    </row>
    <row r="811" spans="2:11" s="30" customFormat="1" ht="15">
      <c r="B811" s="45"/>
      <c r="C811" s="45"/>
      <c r="D811" s="46"/>
      <c r="E811" s="46"/>
      <c r="I811" s="29"/>
      <c r="J811" s="29"/>
      <c r="K811" s="29"/>
    </row>
    <row r="812" spans="2:11" s="30" customFormat="1" ht="15">
      <c r="B812" s="45"/>
      <c r="C812" s="45"/>
      <c r="D812" s="46"/>
      <c r="E812" s="46"/>
      <c r="I812" s="29"/>
      <c r="J812" s="29"/>
      <c r="K812" s="29"/>
    </row>
    <row r="813" spans="2:11" s="30" customFormat="1" ht="15">
      <c r="B813" s="45"/>
      <c r="C813" s="45"/>
      <c r="D813" s="46"/>
      <c r="E813" s="46"/>
      <c r="I813" s="29"/>
      <c r="J813" s="29"/>
      <c r="K813" s="29"/>
    </row>
    <row r="814" spans="2:11" s="30" customFormat="1" ht="15">
      <c r="B814" s="45"/>
      <c r="C814" s="45"/>
      <c r="D814" s="46"/>
      <c r="E814" s="46"/>
      <c r="I814" s="29"/>
      <c r="J814" s="29"/>
      <c r="K814" s="29"/>
    </row>
    <row r="815" spans="2:11" s="30" customFormat="1" ht="15">
      <c r="B815" s="45"/>
      <c r="C815" s="45"/>
      <c r="D815" s="46"/>
      <c r="E815" s="46"/>
      <c r="I815" s="29"/>
      <c r="J815" s="29"/>
      <c r="K815" s="29"/>
    </row>
  </sheetData>
  <sheetProtection/>
  <mergeCells count="12">
    <mergeCell ref="G32:H32"/>
    <mergeCell ref="G33:H33"/>
    <mergeCell ref="B6:G6"/>
    <mergeCell ref="D30:E30"/>
    <mergeCell ref="D32:E32"/>
    <mergeCell ref="G30:H30"/>
    <mergeCell ref="B1:C1"/>
    <mergeCell ref="B2:C2"/>
    <mergeCell ref="B4:H4"/>
    <mergeCell ref="B5:H5"/>
    <mergeCell ref="D29:E29"/>
    <mergeCell ref="G29:H29"/>
  </mergeCells>
  <printOptions horizontalCentered="1"/>
  <pageMargins left="0.31496062992125984" right="0.1968503937007874" top="0.1968503937007874" bottom="0.1968503937007874" header="0.2362204724409449" footer="0.5118110236220472"/>
  <pageSetup horizontalDpi="600" verticalDpi="600" orientation="landscape" paperSize="9" scale="85" r:id="rId1"/>
  <ignoredErrors>
    <ignoredError sqref="C10:C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827"/>
  <sheetViews>
    <sheetView zoomScalePageLayoutView="0" workbookViewId="0" topLeftCell="A10">
      <selection activeCell="G14" sqref="G14"/>
    </sheetView>
  </sheetViews>
  <sheetFormatPr defaultColWidth="8.7109375" defaultRowHeight="12.75"/>
  <cols>
    <col min="1" max="1" width="32.28125" style="477" customWidth="1"/>
    <col min="2" max="2" width="8.421875" style="477" customWidth="1"/>
    <col min="3" max="3" width="11.57421875" style="477" customWidth="1"/>
    <col min="4" max="4" width="11.28125" style="477" customWidth="1"/>
    <col min="5" max="5" width="12.57421875" style="477" customWidth="1"/>
    <col min="6" max="6" width="13.28125" style="477" customWidth="1"/>
    <col min="7" max="7" width="13.7109375" style="477" customWidth="1"/>
    <col min="8" max="16384" width="8.7109375" style="477" customWidth="1"/>
  </cols>
  <sheetData>
    <row r="1" spans="1:4" s="483" customFormat="1" ht="16.5">
      <c r="A1" s="801" t="s">
        <v>1409</v>
      </c>
      <c r="B1" s="802"/>
      <c r="C1" s="409"/>
      <c r="D1" s="410"/>
    </row>
    <row r="2" spans="1:5" ht="15">
      <c r="A2" s="801" t="s">
        <v>1410</v>
      </c>
      <c r="B2" s="802"/>
      <c r="C2" s="478"/>
      <c r="D2" s="478"/>
      <c r="E2" s="478"/>
    </row>
    <row r="3" spans="1:4" s="483" customFormat="1" ht="16.5">
      <c r="A3" s="407"/>
      <c r="B3" s="408"/>
      <c r="C3" s="409"/>
      <c r="D3" s="410"/>
    </row>
    <row r="4" spans="1:7" s="483" customFormat="1" ht="16.5" customHeight="1">
      <c r="A4" s="477"/>
      <c r="B4" s="477"/>
      <c r="C4" s="477"/>
      <c r="D4" s="477"/>
      <c r="E4" s="477"/>
      <c r="F4" s="477"/>
      <c r="G4" s="477"/>
    </row>
    <row r="5" spans="1:7" ht="15">
      <c r="A5" s="809" t="s">
        <v>1418</v>
      </c>
      <c r="B5" s="809"/>
      <c r="C5" s="809"/>
      <c r="D5" s="809"/>
      <c r="E5" s="809"/>
      <c r="F5" s="809"/>
      <c r="G5" s="809"/>
    </row>
    <row r="6" spans="1:7" ht="15">
      <c r="A6" s="818" t="s">
        <v>1412</v>
      </c>
      <c r="B6" s="818"/>
      <c r="C6" s="818"/>
      <c r="D6" s="818"/>
      <c r="E6" s="818"/>
      <c r="F6" s="818"/>
      <c r="G6" s="818"/>
    </row>
    <row r="7" spans="1:7" s="589" customFormat="1" ht="15">
      <c r="A7" s="818"/>
      <c r="B7" s="818"/>
      <c r="C7" s="818"/>
      <c r="D7" s="818"/>
      <c r="E7" s="818"/>
      <c r="F7" s="818"/>
      <c r="G7" s="818"/>
    </row>
    <row r="9" ht="15">
      <c r="B9" s="488"/>
    </row>
    <row r="10" spans="1:7" ht="17.25" customHeight="1" thickBot="1">
      <c r="A10" s="488" t="s">
        <v>156</v>
      </c>
      <c r="G10" s="725" t="s">
        <v>157</v>
      </c>
    </row>
    <row r="11" spans="1:7" ht="33" customHeight="1" thickBot="1">
      <c r="A11" s="32" t="s">
        <v>101</v>
      </c>
      <c r="B11" s="726" t="s">
        <v>102</v>
      </c>
      <c r="C11" s="47"/>
      <c r="D11" s="47">
        <v>5314</v>
      </c>
      <c r="E11" s="47">
        <v>5121</v>
      </c>
      <c r="F11" s="47">
        <v>5124</v>
      </c>
      <c r="G11" s="48" t="s">
        <v>141</v>
      </c>
    </row>
    <row r="12" spans="1:7" ht="15">
      <c r="A12" s="727" t="s">
        <v>6</v>
      </c>
      <c r="B12" s="728" t="s">
        <v>7</v>
      </c>
      <c r="C12" s="728" t="s">
        <v>158</v>
      </c>
      <c r="D12" s="728">
        <v>2</v>
      </c>
      <c r="E12" s="728">
        <v>3</v>
      </c>
      <c r="F12" s="728">
        <v>4</v>
      </c>
      <c r="G12" s="729" t="s">
        <v>159</v>
      </c>
    </row>
    <row r="13" spans="1:7" ht="42.75" customHeight="1">
      <c r="A13" s="730" t="s">
        <v>142</v>
      </c>
      <c r="B13" s="40" t="s">
        <v>10</v>
      </c>
      <c r="C13" s="731"/>
      <c r="D13" s="731"/>
      <c r="E13" s="731"/>
      <c r="F13" s="731"/>
      <c r="G13" s="732"/>
    </row>
    <row r="14" spans="1:9" ht="15">
      <c r="A14" s="730" t="s">
        <v>143</v>
      </c>
      <c r="B14" s="40" t="s">
        <v>13</v>
      </c>
      <c r="C14" s="49">
        <f>D14+E14+F14</f>
        <v>132404</v>
      </c>
      <c r="D14" s="49"/>
      <c r="E14" s="49">
        <v>66207</v>
      </c>
      <c r="F14" s="49">
        <v>66197</v>
      </c>
      <c r="G14" s="50">
        <f>E14+F14</f>
        <v>132404</v>
      </c>
      <c r="I14" s="733"/>
    </row>
    <row r="15" spans="1:9" ht="15">
      <c r="A15" s="730" t="s">
        <v>144</v>
      </c>
      <c r="B15" s="40" t="s">
        <v>16</v>
      </c>
      <c r="C15" s="49">
        <f>D15+E15+F15</f>
        <v>132404</v>
      </c>
      <c r="D15" s="49"/>
      <c r="E15" s="49">
        <v>66207</v>
      </c>
      <c r="F15" s="49">
        <v>66197</v>
      </c>
      <c r="G15" s="50">
        <f>E15+F15</f>
        <v>132404</v>
      </c>
      <c r="I15" s="733"/>
    </row>
    <row r="16" spans="1:9" s="735" customFormat="1" ht="38.25" customHeight="1">
      <c r="A16" s="734" t="s">
        <v>145</v>
      </c>
      <c r="B16" s="37" t="s">
        <v>19</v>
      </c>
      <c r="C16" s="51">
        <f>C14-C15</f>
        <v>0</v>
      </c>
      <c r="D16" s="51">
        <f>D14-D15</f>
        <v>0</v>
      </c>
      <c r="E16" s="51">
        <f>E14-E15</f>
        <v>0</v>
      </c>
      <c r="F16" s="51">
        <f>F14-F15</f>
        <v>0</v>
      </c>
      <c r="G16" s="52">
        <f>G14-G15</f>
        <v>0</v>
      </c>
      <c r="I16" s="733"/>
    </row>
    <row r="17" spans="1:9" ht="39.75" customHeight="1">
      <c r="A17" s="730" t="s">
        <v>146</v>
      </c>
      <c r="B17" s="40" t="s">
        <v>22</v>
      </c>
      <c r="C17" s="36"/>
      <c r="D17" s="49"/>
      <c r="E17" s="49"/>
      <c r="F17" s="49"/>
      <c r="G17" s="50"/>
      <c r="I17" s="733"/>
    </row>
    <row r="18" spans="1:9" ht="15">
      <c r="A18" s="730" t="s">
        <v>147</v>
      </c>
      <c r="B18" s="40" t="s">
        <v>25</v>
      </c>
      <c r="C18" s="49">
        <f>D18+E18+F18</f>
        <v>0</v>
      </c>
      <c r="D18" s="49"/>
      <c r="E18" s="49"/>
      <c r="F18" s="49"/>
      <c r="G18" s="50">
        <f>E18+F18</f>
        <v>0</v>
      </c>
      <c r="I18" s="733"/>
    </row>
    <row r="19" spans="1:9" ht="15">
      <c r="A19" s="730" t="s">
        <v>144</v>
      </c>
      <c r="B19" s="40" t="s">
        <v>28</v>
      </c>
      <c r="C19" s="49">
        <f>D19+E19+F19</f>
        <v>0</v>
      </c>
      <c r="D19" s="49"/>
      <c r="E19" s="49"/>
      <c r="F19" s="49"/>
      <c r="G19" s="50">
        <f>E19+F19</f>
        <v>0</v>
      </c>
      <c r="I19" s="733"/>
    </row>
    <row r="20" spans="1:9" s="735" customFormat="1" ht="43.5" customHeight="1">
      <c r="A20" s="734" t="s">
        <v>148</v>
      </c>
      <c r="B20" s="37" t="s">
        <v>30</v>
      </c>
      <c r="C20" s="51">
        <f>C18-C19</f>
        <v>0</v>
      </c>
      <c r="D20" s="51">
        <f>D18-D19</f>
        <v>0</v>
      </c>
      <c r="E20" s="51">
        <f>E18-E19</f>
        <v>0</v>
      </c>
      <c r="F20" s="51">
        <f>F18-F19</f>
        <v>0</v>
      </c>
      <c r="G20" s="52">
        <f>G18-G19</f>
        <v>0</v>
      </c>
      <c r="I20" s="733"/>
    </row>
    <row r="21" spans="1:9" ht="30">
      <c r="A21" s="730" t="s">
        <v>149</v>
      </c>
      <c r="B21" s="40" t="s">
        <v>31</v>
      </c>
      <c r="C21" s="36"/>
      <c r="D21" s="49"/>
      <c r="E21" s="49"/>
      <c r="F21" s="49"/>
      <c r="G21" s="50"/>
      <c r="I21" s="733"/>
    </row>
    <row r="22" spans="1:9" ht="15">
      <c r="A22" s="730" t="s">
        <v>147</v>
      </c>
      <c r="B22" s="42">
        <v>10</v>
      </c>
      <c r="C22" s="49">
        <f>D22+E22+F22</f>
        <v>0</v>
      </c>
      <c r="D22" s="49"/>
      <c r="E22" s="49"/>
      <c r="F22" s="49"/>
      <c r="G22" s="50">
        <f>E22+F22</f>
        <v>0</v>
      </c>
      <c r="I22" s="733"/>
    </row>
    <row r="23" spans="1:9" ht="15">
      <c r="A23" s="730" t="s">
        <v>144</v>
      </c>
      <c r="B23" s="42">
        <v>11</v>
      </c>
      <c r="C23" s="49">
        <f>D23+E23+F23</f>
        <v>0</v>
      </c>
      <c r="D23" s="49"/>
      <c r="E23" s="49"/>
      <c r="F23" s="49"/>
      <c r="G23" s="50">
        <f>E23+F23</f>
        <v>0</v>
      </c>
      <c r="I23" s="733"/>
    </row>
    <row r="24" spans="1:9" s="735" customFormat="1" ht="33" customHeight="1" thickBot="1">
      <c r="A24" s="736" t="s">
        <v>150</v>
      </c>
      <c r="B24" s="53">
        <v>12</v>
      </c>
      <c r="C24" s="54">
        <f>C22-C23</f>
        <v>0</v>
      </c>
      <c r="D24" s="54">
        <f>D22-D23</f>
        <v>0</v>
      </c>
      <c r="E24" s="54">
        <f>E22-E23</f>
        <v>0</v>
      </c>
      <c r="F24" s="54">
        <f>F22-F23</f>
        <v>0</v>
      </c>
      <c r="G24" s="55">
        <f>G22-G23</f>
        <v>0</v>
      </c>
      <c r="I24" s="733"/>
    </row>
    <row r="25" spans="1:9" s="735" customFormat="1" ht="50.25" customHeight="1" thickBot="1">
      <c r="A25" s="737" t="s">
        <v>151</v>
      </c>
      <c r="B25" s="56">
        <v>13</v>
      </c>
      <c r="C25" s="57">
        <f>D25+E25+F25</f>
        <v>0</v>
      </c>
      <c r="D25" s="57">
        <f>D16+D20+D24</f>
        <v>0</v>
      </c>
      <c r="E25" s="57">
        <f>E16+E20+E24</f>
        <v>0</v>
      </c>
      <c r="F25" s="57">
        <f>F16+F20+F24</f>
        <v>0</v>
      </c>
      <c r="G25" s="58">
        <f>G16+G20+G24</f>
        <v>0</v>
      </c>
      <c r="I25" s="733"/>
    </row>
    <row r="26" spans="1:9" ht="31.5" customHeight="1" thickBot="1">
      <c r="A26" s="738" t="s">
        <v>152</v>
      </c>
      <c r="B26" s="47">
        <v>14</v>
      </c>
      <c r="C26" s="59">
        <f>D26+E26+F26</f>
        <v>0</v>
      </c>
      <c r="D26" s="59">
        <v>0</v>
      </c>
      <c r="E26" s="59"/>
      <c r="F26" s="59"/>
      <c r="G26" s="60"/>
      <c r="I26" s="733"/>
    </row>
    <row r="27" spans="1:9" ht="15.75" thickBot="1">
      <c r="A27" s="739" t="s">
        <v>160</v>
      </c>
      <c r="B27" s="740">
        <v>15</v>
      </c>
      <c r="C27" s="741">
        <f>D27+E27+F27</f>
        <v>0</v>
      </c>
      <c r="D27" s="59"/>
      <c r="E27" s="59"/>
      <c r="F27" s="59"/>
      <c r="G27" s="60"/>
      <c r="I27" s="733"/>
    </row>
    <row r="28" spans="1:9" ht="15.75" thickBot="1">
      <c r="A28" s="742" t="s">
        <v>161</v>
      </c>
      <c r="B28" s="743">
        <v>16</v>
      </c>
      <c r="C28" s="744">
        <f>D28+E28+F28</f>
        <v>0</v>
      </c>
      <c r="D28" s="59"/>
      <c r="E28" s="59"/>
      <c r="F28" s="59"/>
      <c r="G28" s="60"/>
      <c r="I28" s="733"/>
    </row>
    <row r="29" spans="1:9" s="735" customFormat="1" ht="52.5" customHeight="1" thickBot="1">
      <c r="A29" s="737" t="s">
        <v>162</v>
      </c>
      <c r="B29" s="56">
        <v>17</v>
      </c>
      <c r="C29" s="57">
        <f>C25+C26+C27-C28</f>
        <v>0</v>
      </c>
      <c r="D29" s="57">
        <f>D25+D26+D27-D28</f>
        <v>0</v>
      </c>
      <c r="E29" s="57">
        <f>E25+E26+E27-E28</f>
        <v>0</v>
      </c>
      <c r="F29" s="57">
        <f>F25+F26+F27-F28</f>
        <v>0</v>
      </c>
      <c r="G29" s="57">
        <f>G25+G26+G27-G28</f>
        <v>0</v>
      </c>
      <c r="I29" s="733"/>
    </row>
    <row r="30" spans="1:2" ht="15">
      <c r="A30" s="819"/>
      <c r="B30" s="819"/>
    </row>
    <row r="31" spans="1:6" s="406" customFormat="1" ht="18" customHeight="1">
      <c r="A31" s="484"/>
      <c r="C31" s="482"/>
      <c r="F31" s="482"/>
    </row>
    <row r="32" spans="1:7" s="483" customFormat="1" ht="16.5" customHeight="1">
      <c r="A32" s="404" t="s">
        <v>1413</v>
      </c>
      <c r="B32" s="405"/>
      <c r="C32" s="413"/>
      <c r="D32" s="413"/>
      <c r="E32" s="799" t="s">
        <v>1404</v>
      </c>
      <c r="F32" s="799"/>
      <c r="G32" s="799"/>
    </row>
    <row r="33" spans="1:7" s="483" customFormat="1" ht="15">
      <c r="A33" s="404" t="s">
        <v>1405</v>
      </c>
      <c r="B33" s="405"/>
      <c r="C33" s="413"/>
      <c r="D33" s="413"/>
      <c r="E33" s="799"/>
      <c r="F33" s="799"/>
      <c r="G33" s="799"/>
    </row>
    <row r="34" spans="1:4" s="483" customFormat="1" ht="16.5">
      <c r="A34" s="484"/>
      <c r="B34" s="484"/>
      <c r="C34" s="482"/>
      <c r="D34" s="485"/>
    </row>
    <row r="35" spans="1:7" s="483" customFormat="1" ht="16.5">
      <c r="A35" s="484"/>
      <c r="B35" s="484"/>
      <c r="C35" s="482"/>
      <c r="D35" s="485"/>
      <c r="E35" s="799" t="s">
        <v>1406</v>
      </c>
      <c r="F35" s="799"/>
      <c r="G35" s="799"/>
    </row>
    <row r="36" spans="1:7" s="406" customFormat="1" ht="16.5">
      <c r="A36" s="484"/>
      <c r="B36" s="484"/>
      <c r="C36" s="482"/>
      <c r="D36" s="485"/>
      <c r="E36" s="800" t="s">
        <v>1407</v>
      </c>
      <c r="F36" s="800"/>
      <c r="G36" s="800"/>
    </row>
    <row r="37" spans="1:7" ht="16.5">
      <c r="A37" s="489"/>
      <c r="B37" s="5"/>
      <c r="C37" s="489"/>
      <c r="D37" s="5"/>
      <c r="E37" s="414"/>
      <c r="G37" s="485"/>
    </row>
    <row r="38" spans="1:7" ht="16.5">
      <c r="A38" s="481"/>
      <c r="B38" s="481"/>
      <c r="C38" s="745"/>
      <c r="D38" s="745"/>
      <c r="E38" s="478"/>
      <c r="G38" s="485"/>
    </row>
    <row r="39" s="406" customFormat="1" ht="15">
      <c r="B39" s="481"/>
    </row>
    <row r="40" spans="1:6" s="406" customFormat="1" ht="18" customHeight="1">
      <c r="A40" s="489"/>
      <c r="B40" s="5"/>
      <c r="C40" s="489"/>
      <c r="D40" s="5"/>
      <c r="E40" s="414"/>
      <c r="F40" s="414"/>
    </row>
    <row r="41" spans="1:7" ht="15">
      <c r="A41" s="481"/>
      <c r="B41" s="481"/>
      <c r="C41" s="481"/>
      <c r="D41" s="481"/>
      <c r="E41" s="481"/>
      <c r="F41" s="481"/>
      <c r="G41" s="481"/>
    </row>
    <row r="42" spans="1:7" ht="15">
      <c r="A42" s="481"/>
      <c r="B42" s="481"/>
      <c r="C42" s="481"/>
      <c r="D42" s="481"/>
      <c r="E42" s="481"/>
      <c r="F42" s="481"/>
      <c r="G42" s="481"/>
    </row>
    <row r="44" spans="1:7" ht="15">
      <c r="A44" s="481"/>
      <c r="B44" s="481"/>
      <c r="C44" s="481"/>
      <c r="D44" s="481"/>
      <c r="E44" s="481"/>
      <c r="F44" s="481"/>
      <c r="G44" s="481"/>
    </row>
    <row r="45" spans="1:7" ht="15">
      <c r="A45" s="481"/>
      <c r="B45" s="481"/>
      <c r="C45" s="481"/>
      <c r="D45" s="481"/>
      <c r="E45" s="481"/>
      <c r="F45" s="481"/>
      <c r="G45" s="481"/>
    </row>
    <row r="46" spans="1:7" ht="15">
      <c r="A46" s="481"/>
      <c r="B46" s="481"/>
      <c r="C46" s="481"/>
      <c r="D46" s="481"/>
      <c r="E46" s="481"/>
      <c r="F46" s="481"/>
      <c r="G46" s="481"/>
    </row>
    <row r="47" spans="1:7" ht="15">
      <c r="A47" s="481"/>
      <c r="B47" s="481"/>
      <c r="C47" s="481"/>
      <c r="D47" s="481"/>
      <c r="E47" s="481"/>
      <c r="F47" s="481"/>
      <c r="G47" s="481"/>
    </row>
    <row r="48" spans="1:7" ht="15">
      <c r="A48" s="481"/>
      <c r="B48" s="481"/>
      <c r="C48" s="481"/>
      <c r="D48" s="481"/>
      <c r="E48" s="481"/>
      <c r="F48" s="481"/>
      <c r="G48" s="481"/>
    </row>
    <row r="49" spans="1:7" ht="15">
      <c r="A49" s="481"/>
      <c r="B49" s="481"/>
      <c r="C49" s="481"/>
      <c r="D49" s="481"/>
      <c r="E49" s="481"/>
      <c r="F49" s="481"/>
      <c r="G49" s="481"/>
    </row>
    <row r="50" spans="1:7" ht="15">
      <c r="A50" s="481"/>
      <c r="B50" s="481"/>
      <c r="C50" s="481"/>
      <c r="D50" s="481"/>
      <c r="E50" s="481"/>
      <c r="F50" s="481"/>
      <c r="G50" s="481"/>
    </row>
    <row r="51" spans="1:7" ht="15">
      <c r="A51" s="481"/>
      <c r="B51" s="481"/>
      <c r="C51" s="481"/>
      <c r="D51" s="481"/>
      <c r="E51" s="481"/>
      <c r="F51" s="481"/>
      <c r="G51" s="481"/>
    </row>
    <row r="52" spans="1:7" ht="15">
      <c r="A52" s="481"/>
      <c r="B52" s="481"/>
      <c r="C52" s="481"/>
      <c r="D52" s="481"/>
      <c r="E52" s="481"/>
      <c r="F52" s="481"/>
      <c r="G52" s="481"/>
    </row>
    <row r="53" spans="1:7" ht="15">
      <c r="A53" s="481"/>
      <c r="B53" s="481"/>
      <c r="C53" s="481"/>
      <c r="D53" s="481"/>
      <c r="E53" s="481"/>
      <c r="F53" s="481"/>
      <c r="G53" s="481"/>
    </row>
    <row r="54" spans="1:7" ht="15">
      <c r="A54" s="481"/>
      <c r="B54" s="481"/>
      <c r="C54" s="481"/>
      <c r="D54" s="481"/>
      <c r="E54" s="481"/>
      <c r="F54" s="481"/>
      <c r="G54" s="481"/>
    </row>
    <row r="55" spans="1:7" ht="15">
      <c r="A55" s="481"/>
      <c r="B55" s="481"/>
      <c r="C55" s="481"/>
      <c r="D55" s="481"/>
      <c r="E55" s="481"/>
      <c r="F55" s="481"/>
      <c r="G55" s="481"/>
    </row>
    <row r="56" spans="1:7" ht="15">
      <c r="A56" s="481"/>
      <c r="B56" s="481"/>
      <c r="C56" s="481"/>
      <c r="D56" s="481"/>
      <c r="E56" s="481"/>
      <c r="F56" s="481"/>
      <c r="G56" s="481"/>
    </row>
    <row r="57" spans="1:7" ht="15">
      <c r="A57" s="481"/>
      <c r="B57" s="481"/>
      <c r="C57" s="481"/>
      <c r="D57" s="481"/>
      <c r="E57" s="481"/>
      <c r="F57" s="481"/>
      <c r="G57" s="481"/>
    </row>
    <row r="58" spans="1:7" ht="15">
      <c r="A58" s="481"/>
      <c r="B58" s="481"/>
      <c r="C58" s="481"/>
      <c r="D58" s="481"/>
      <c r="E58" s="481"/>
      <c r="F58" s="481"/>
      <c r="G58" s="481"/>
    </row>
    <row r="59" spans="1:7" ht="15">
      <c r="A59" s="481"/>
      <c r="B59" s="481"/>
      <c r="C59" s="481"/>
      <c r="D59" s="481"/>
      <c r="E59" s="481"/>
      <c r="F59" s="481"/>
      <c r="G59" s="481"/>
    </row>
    <row r="60" spans="1:7" ht="15">
      <c r="A60" s="481"/>
      <c r="B60" s="481"/>
      <c r="C60" s="481"/>
      <c r="D60" s="481"/>
      <c r="E60" s="481"/>
      <c r="F60" s="481"/>
      <c r="G60" s="481"/>
    </row>
    <row r="61" spans="1:7" ht="15">
      <c r="A61" s="481"/>
      <c r="B61" s="481"/>
      <c r="C61" s="481"/>
      <c r="D61" s="481"/>
      <c r="E61" s="481"/>
      <c r="F61" s="481"/>
      <c r="G61" s="481"/>
    </row>
    <row r="62" spans="1:7" ht="15">
      <c r="A62" s="481"/>
      <c r="B62" s="481"/>
      <c r="C62" s="481"/>
      <c r="D62" s="481"/>
      <c r="E62" s="481"/>
      <c r="F62" s="481"/>
      <c r="G62" s="481"/>
    </row>
    <row r="63" spans="1:7" ht="15">
      <c r="A63" s="481"/>
      <c r="B63" s="481"/>
      <c r="C63" s="481"/>
      <c r="D63" s="481"/>
      <c r="E63" s="481"/>
      <c r="F63" s="481"/>
      <c r="G63" s="481"/>
    </row>
    <row r="64" spans="1:7" ht="15">
      <c r="A64" s="481"/>
      <c r="B64" s="481"/>
      <c r="C64" s="481"/>
      <c r="D64" s="481"/>
      <c r="E64" s="481"/>
      <c r="F64" s="481"/>
      <c r="G64" s="481"/>
    </row>
    <row r="65" spans="1:7" ht="15">
      <c r="A65" s="481"/>
      <c r="B65" s="481"/>
      <c r="C65" s="481"/>
      <c r="D65" s="481"/>
      <c r="E65" s="481"/>
      <c r="F65" s="481"/>
      <c r="G65" s="481"/>
    </row>
    <row r="66" spans="1:7" ht="15">
      <c r="A66" s="481"/>
      <c r="B66" s="481"/>
      <c r="C66" s="481"/>
      <c r="D66" s="481"/>
      <c r="E66" s="481"/>
      <c r="F66" s="481"/>
      <c r="G66" s="481"/>
    </row>
    <row r="67" spans="1:7" ht="15">
      <c r="A67" s="481"/>
      <c r="B67" s="481"/>
      <c r="C67" s="481"/>
      <c r="D67" s="481"/>
      <c r="E67" s="481"/>
      <c r="F67" s="481"/>
      <c r="G67" s="481"/>
    </row>
    <row r="68" spans="1:7" ht="15">
      <c r="A68" s="481"/>
      <c r="B68" s="481"/>
      <c r="C68" s="481"/>
      <c r="D68" s="481"/>
      <c r="E68" s="481"/>
      <c r="F68" s="481"/>
      <c r="G68" s="481"/>
    </row>
    <row r="69" spans="1:7" ht="15">
      <c r="A69" s="481"/>
      <c r="B69" s="481"/>
      <c r="C69" s="481"/>
      <c r="D69" s="481"/>
      <c r="E69" s="481"/>
      <c r="F69" s="481"/>
      <c r="G69" s="481"/>
    </row>
    <row r="70" spans="1:7" ht="15">
      <c r="A70" s="481"/>
      <c r="B70" s="481"/>
      <c r="C70" s="481"/>
      <c r="D70" s="481"/>
      <c r="E70" s="481"/>
      <c r="F70" s="481"/>
      <c r="G70" s="481"/>
    </row>
    <row r="71" spans="1:7" ht="15">
      <c r="A71" s="481"/>
      <c r="B71" s="481"/>
      <c r="C71" s="481"/>
      <c r="D71" s="481"/>
      <c r="E71" s="481"/>
      <c r="F71" s="481"/>
      <c r="G71" s="481"/>
    </row>
    <row r="72" spans="1:7" ht="15">
      <c r="A72" s="481"/>
      <c r="B72" s="481"/>
      <c r="C72" s="481"/>
      <c r="D72" s="481"/>
      <c r="E72" s="481"/>
      <c r="F72" s="481"/>
      <c r="G72" s="481"/>
    </row>
    <row r="73" spans="1:7" ht="15">
      <c r="A73" s="481"/>
      <c r="B73" s="481"/>
      <c r="C73" s="481"/>
      <c r="D73" s="481"/>
      <c r="E73" s="481"/>
      <c r="F73" s="481"/>
      <c r="G73" s="481"/>
    </row>
    <row r="74" spans="1:7" ht="15">
      <c r="A74" s="481"/>
      <c r="B74" s="481"/>
      <c r="C74" s="481"/>
      <c r="D74" s="481"/>
      <c r="E74" s="481"/>
      <c r="F74" s="481"/>
      <c r="G74" s="481"/>
    </row>
    <row r="75" spans="1:7" ht="15">
      <c r="A75" s="481"/>
      <c r="B75" s="481"/>
      <c r="C75" s="481"/>
      <c r="D75" s="481"/>
      <c r="E75" s="481"/>
      <c r="F75" s="481"/>
      <c r="G75" s="481"/>
    </row>
    <row r="76" spans="1:7" ht="15">
      <c r="A76" s="481"/>
      <c r="B76" s="481"/>
      <c r="C76" s="481"/>
      <c r="D76" s="481"/>
      <c r="E76" s="481"/>
      <c r="F76" s="481"/>
      <c r="G76" s="481"/>
    </row>
    <row r="77" spans="1:7" ht="15">
      <c r="A77" s="481"/>
      <c r="B77" s="481"/>
      <c r="C77" s="481"/>
      <c r="D77" s="481"/>
      <c r="E77" s="481"/>
      <c r="F77" s="481"/>
      <c r="G77" s="481"/>
    </row>
    <row r="78" spans="1:7" ht="15">
      <c r="A78" s="481"/>
      <c r="B78" s="481"/>
      <c r="C78" s="481"/>
      <c r="D78" s="481"/>
      <c r="E78" s="481"/>
      <c r="F78" s="481"/>
      <c r="G78" s="481"/>
    </row>
    <row r="79" spans="1:7" ht="15">
      <c r="A79" s="481"/>
      <c r="B79" s="481"/>
      <c r="C79" s="481"/>
      <c r="D79" s="481"/>
      <c r="E79" s="481"/>
      <c r="F79" s="481"/>
      <c r="G79" s="481"/>
    </row>
    <row r="80" spans="1:7" ht="15">
      <c r="A80" s="481"/>
      <c r="B80" s="481"/>
      <c r="C80" s="481"/>
      <c r="D80" s="481"/>
      <c r="E80" s="481"/>
      <c r="F80" s="481"/>
      <c r="G80" s="481"/>
    </row>
    <row r="81" spans="1:7" ht="15">
      <c r="A81" s="481"/>
      <c r="B81" s="481"/>
      <c r="C81" s="481"/>
      <c r="D81" s="481"/>
      <c r="E81" s="481"/>
      <c r="F81" s="481"/>
      <c r="G81" s="481"/>
    </row>
    <row r="82" spans="1:7" ht="15">
      <c r="A82" s="481"/>
      <c r="B82" s="481"/>
      <c r="C82" s="481"/>
      <c r="D82" s="481"/>
      <c r="E82" s="481"/>
      <c r="F82" s="481"/>
      <c r="G82" s="481"/>
    </row>
    <row r="83" spans="1:7" ht="15">
      <c r="A83" s="481"/>
      <c r="B83" s="481"/>
      <c r="C83" s="481"/>
      <c r="D83" s="481"/>
      <c r="E83" s="481"/>
      <c r="F83" s="481"/>
      <c r="G83" s="481"/>
    </row>
    <row r="84" spans="1:7" ht="15">
      <c r="A84" s="481"/>
      <c r="B84" s="481"/>
      <c r="C84" s="481"/>
      <c r="D84" s="481"/>
      <c r="E84" s="481"/>
      <c r="F84" s="481"/>
      <c r="G84" s="481"/>
    </row>
    <row r="85" spans="1:7" ht="15">
      <c r="A85" s="481"/>
      <c r="B85" s="481"/>
      <c r="C85" s="481"/>
      <c r="D85" s="481"/>
      <c r="E85" s="481"/>
      <c r="F85" s="481"/>
      <c r="G85" s="481"/>
    </row>
    <row r="86" spans="1:7" ht="15">
      <c r="A86" s="481"/>
      <c r="B86" s="481"/>
      <c r="C86" s="481"/>
      <c r="D86" s="481"/>
      <c r="E86" s="481"/>
      <c r="F86" s="481"/>
      <c r="G86" s="481"/>
    </row>
    <row r="87" spans="1:7" ht="15">
      <c r="A87" s="481"/>
      <c r="B87" s="481"/>
      <c r="C87" s="481"/>
      <c r="D87" s="481"/>
      <c r="E87" s="481"/>
      <c r="F87" s="481"/>
      <c r="G87" s="481"/>
    </row>
    <row r="88" spans="1:7" ht="15">
      <c r="A88" s="481"/>
      <c r="B88" s="481"/>
      <c r="C88" s="481"/>
      <c r="D88" s="481"/>
      <c r="E88" s="481"/>
      <c r="F88" s="481"/>
      <c r="G88" s="481"/>
    </row>
    <row r="89" spans="1:7" ht="15">
      <c r="A89" s="481"/>
      <c r="B89" s="481"/>
      <c r="C89" s="481"/>
      <c r="D89" s="481"/>
      <c r="E89" s="481"/>
      <c r="F89" s="481"/>
      <c r="G89" s="481"/>
    </row>
    <row r="90" spans="1:7" ht="15">
      <c r="A90" s="481"/>
      <c r="B90" s="481"/>
      <c r="C90" s="481"/>
      <c r="D90" s="481"/>
      <c r="E90" s="481"/>
      <c r="F90" s="481"/>
      <c r="G90" s="481"/>
    </row>
    <row r="91" spans="1:7" ht="15">
      <c r="A91" s="481"/>
      <c r="B91" s="481"/>
      <c r="C91" s="481"/>
      <c r="D91" s="481"/>
      <c r="E91" s="481"/>
      <c r="F91" s="481"/>
      <c r="G91" s="481"/>
    </row>
    <row r="92" spans="1:7" ht="15">
      <c r="A92" s="481"/>
      <c r="B92" s="481"/>
      <c r="C92" s="481"/>
      <c r="D92" s="481"/>
      <c r="E92" s="481"/>
      <c r="F92" s="481"/>
      <c r="G92" s="481"/>
    </row>
    <row r="93" spans="1:7" ht="15">
      <c r="A93" s="481"/>
      <c r="B93" s="481"/>
      <c r="C93" s="481"/>
      <c r="D93" s="481"/>
      <c r="E93" s="481"/>
      <c r="F93" s="481"/>
      <c r="G93" s="481"/>
    </row>
    <row r="94" spans="1:7" ht="15">
      <c r="A94" s="481"/>
      <c r="B94" s="481"/>
      <c r="C94" s="481"/>
      <c r="D94" s="481"/>
      <c r="E94" s="481"/>
      <c r="F94" s="481"/>
      <c r="G94" s="481"/>
    </row>
    <row r="95" spans="1:7" ht="15">
      <c r="A95" s="481"/>
      <c r="B95" s="481"/>
      <c r="C95" s="481"/>
      <c r="D95" s="481"/>
      <c r="E95" s="481"/>
      <c r="F95" s="481"/>
      <c r="G95" s="481"/>
    </row>
    <row r="96" spans="1:7" ht="15">
      <c r="A96" s="481"/>
      <c r="B96" s="481"/>
      <c r="C96" s="481"/>
      <c r="D96" s="481"/>
      <c r="E96" s="481"/>
      <c r="F96" s="481"/>
      <c r="G96" s="481"/>
    </row>
    <row r="97" spans="1:7" ht="15">
      <c r="A97" s="481"/>
      <c r="B97" s="481"/>
      <c r="C97" s="481"/>
      <c r="D97" s="481"/>
      <c r="E97" s="481"/>
      <c r="F97" s="481"/>
      <c r="G97" s="481"/>
    </row>
    <row r="98" spans="1:7" ht="15">
      <c r="A98" s="481"/>
      <c r="B98" s="481"/>
      <c r="C98" s="481"/>
      <c r="D98" s="481"/>
      <c r="E98" s="481"/>
      <c r="F98" s="481"/>
      <c r="G98" s="481"/>
    </row>
    <row r="99" spans="1:7" ht="15">
      <c r="A99" s="481"/>
      <c r="B99" s="481"/>
      <c r="C99" s="481"/>
      <c r="D99" s="481"/>
      <c r="E99" s="481"/>
      <c r="F99" s="481"/>
      <c r="G99" s="481"/>
    </row>
    <row r="100" spans="1:7" ht="15">
      <c r="A100" s="481"/>
      <c r="B100" s="481"/>
      <c r="C100" s="481"/>
      <c r="D100" s="481"/>
      <c r="E100" s="481"/>
      <c r="F100" s="481"/>
      <c r="G100" s="481"/>
    </row>
    <row r="101" spans="1:7" ht="15">
      <c r="A101" s="481"/>
      <c r="B101" s="481"/>
      <c r="C101" s="481"/>
      <c r="D101" s="481"/>
      <c r="E101" s="481"/>
      <c r="F101" s="481"/>
      <c r="G101" s="481"/>
    </row>
    <row r="102" spans="1:7" ht="15">
      <c r="A102" s="481"/>
      <c r="B102" s="481"/>
      <c r="C102" s="481"/>
      <c r="D102" s="481"/>
      <c r="E102" s="481"/>
      <c r="F102" s="481"/>
      <c r="G102" s="481"/>
    </row>
    <row r="103" spans="1:7" ht="15">
      <c r="A103" s="481"/>
      <c r="B103" s="481"/>
      <c r="C103" s="481"/>
      <c r="D103" s="481"/>
      <c r="E103" s="481"/>
      <c r="F103" s="481"/>
      <c r="G103" s="481"/>
    </row>
    <row r="104" spans="1:7" ht="15">
      <c r="A104" s="481"/>
      <c r="B104" s="481"/>
      <c r="C104" s="481"/>
      <c r="D104" s="481"/>
      <c r="E104" s="481"/>
      <c r="F104" s="481"/>
      <c r="G104" s="481"/>
    </row>
    <row r="105" spans="1:7" ht="15">
      <c r="A105" s="481"/>
      <c r="B105" s="481"/>
      <c r="C105" s="481"/>
      <c r="D105" s="481"/>
      <c r="E105" s="481"/>
      <c r="F105" s="481"/>
      <c r="G105" s="481"/>
    </row>
    <row r="106" spans="1:7" ht="15">
      <c r="A106" s="481"/>
      <c r="B106" s="481"/>
      <c r="C106" s="481"/>
      <c r="D106" s="481"/>
      <c r="E106" s="481"/>
      <c r="F106" s="481"/>
      <c r="G106" s="481"/>
    </row>
    <row r="107" spans="1:7" ht="15">
      <c r="A107" s="481"/>
      <c r="B107" s="481"/>
      <c r="C107" s="481"/>
      <c r="D107" s="481"/>
      <c r="E107" s="481"/>
      <c r="F107" s="481"/>
      <c r="G107" s="481"/>
    </row>
    <row r="108" spans="1:7" ht="15">
      <c r="A108" s="481"/>
      <c r="B108" s="481"/>
      <c r="C108" s="481"/>
      <c r="D108" s="481"/>
      <c r="E108" s="481"/>
      <c r="F108" s="481"/>
      <c r="G108" s="481"/>
    </row>
    <row r="109" spans="1:7" ht="15">
      <c r="A109" s="481"/>
      <c r="B109" s="481"/>
      <c r="C109" s="481"/>
      <c r="D109" s="481"/>
      <c r="E109" s="481"/>
      <c r="F109" s="481"/>
      <c r="G109" s="481"/>
    </row>
    <row r="110" spans="1:7" ht="15">
      <c r="A110" s="481"/>
      <c r="B110" s="481"/>
      <c r="C110" s="481"/>
      <c r="D110" s="481"/>
      <c r="E110" s="481"/>
      <c r="F110" s="481"/>
      <c r="G110" s="481"/>
    </row>
    <row r="111" spans="1:7" ht="15">
      <c r="A111" s="481"/>
      <c r="B111" s="481"/>
      <c r="C111" s="481"/>
      <c r="D111" s="481"/>
      <c r="E111" s="481"/>
      <c r="F111" s="481"/>
      <c r="G111" s="481"/>
    </row>
    <row r="112" spans="1:7" ht="15">
      <c r="A112" s="481"/>
      <c r="B112" s="481"/>
      <c r="C112" s="481"/>
      <c r="D112" s="481"/>
      <c r="E112" s="481"/>
      <c r="F112" s="481"/>
      <c r="G112" s="481"/>
    </row>
    <row r="113" spans="1:7" ht="15">
      <c r="A113" s="481"/>
      <c r="B113" s="481"/>
      <c r="C113" s="481"/>
      <c r="D113" s="481"/>
      <c r="E113" s="481"/>
      <c r="F113" s="481"/>
      <c r="G113" s="481"/>
    </row>
    <row r="114" spans="1:7" ht="15">
      <c r="A114" s="481"/>
      <c r="B114" s="481"/>
      <c r="C114" s="481"/>
      <c r="D114" s="481"/>
      <c r="E114" s="481"/>
      <c r="F114" s="481"/>
      <c r="G114" s="481"/>
    </row>
    <row r="115" spans="1:7" ht="15">
      <c r="A115" s="481"/>
      <c r="B115" s="481"/>
      <c r="C115" s="481"/>
      <c r="D115" s="481"/>
      <c r="E115" s="481"/>
      <c r="F115" s="481"/>
      <c r="G115" s="481"/>
    </row>
    <row r="116" spans="1:7" ht="15">
      <c r="A116" s="481"/>
      <c r="B116" s="481"/>
      <c r="C116" s="481"/>
      <c r="D116" s="481"/>
      <c r="E116" s="481"/>
      <c r="F116" s="481"/>
      <c r="G116" s="481"/>
    </row>
    <row r="117" spans="1:7" ht="15">
      <c r="A117" s="481"/>
      <c r="B117" s="481"/>
      <c r="C117" s="481"/>
      <c r="D117" s="481"/>
      <c r="E117" s="481"/>
      <c r="F117" s="481"/>
      <c r="G117" s="481"/>
    </row>
    <row r="118" spans="1:7" ht="15">
      <c r="A118" s="481"/>
      <c r="B118" s="481"/>
      <c r="C118" s="481"/>
      <c r="D118" s="481"/>
      <c r="E118" s="481"/>
      <c r="F118" s="481"/>
      <c r="G118" s="481"/>
    </row>
    <row r="119" spans="1:7" ht="15">
      <c r="A119" s="481"/>
      <c r="B119" s="481"/>
      <c r="C119" s="481"/>
      <c r="D119" s="481"/>
      <c r="E119" s="481"/>
      <c r="F119" s="481"/>
      <c r="G119" s="481"/>
    </row>
    <row r="120" spans="1:7" ht="15">
      <c r="A120" s="481"/>
      <c r="B120" s="481"/>
      <c r="C120" s="481"/>
      <c r="D120" s="481"/>
      <c r="E120" s="481"/>
      <c r="F120" s="481"/>
      <c r="G120" s="481"/>
    </row>
    <row r="121" spans="1:7" ht="15">
      <c r="A121" s="481"/>
      <c r="B121" s="481"/>
      <c r="C121" s="481"/>
      <c r="D121" s="481"/>
      <c r="E121" s="481"/>
      <c r="F121" s="481"/>
      <c r="G121" s="481"/>
    </row>
    <row r="122" spans="1:7" ht="15">
      <c r="A122" s="481"/>
      <c r="B122" s="481"/>
      <c r="C122" s="481"/>
      <c r="D122" s="481"/>
      <c r="E122" s="481"/>
      <c r="F122" s="481"/>
      <c r="G122" s="481"/>
    </row>
    <row r="123" spans="1:7" ht="15">
      <c r="A123" s="481"/>
      <c r="B123" s="481"/>
      <c r="C123" s="481"/>
      <c r="D123" s="481"/>
      <c r="E123" s="481"/>
      <c r="F123" s="481"/>
      <c r="G123" s="481"/>
    </row>
    <row r="124" spans="1:7" ht="15">
      <c r="A124" s="481"/>
      <c r="B124" s="481"/>
      <c r="C124" s="481"/>
      <c r="D124" s="481"/>
      <c r="E124" s="481"/>
      <c r="F124" s="481"/>
      <c r="G124" s="481"/>
    </row>
    <row r="125" spans="1:7" ht="15">
      <c r="A125" s="481"/>
      <c r="B125" s="481"/>
      <c r="C125" s="481"/>
      <c r="D125" s="481"/>
      <c r="E125" s="481"/>
      <c r="F125" s="481"/>
      <c r="G125" s="481"/>
    </row>
    <row r="126" spans="1:7" ht="15">
      <c r="A126" s="481"/>
      <c r="B126" s="481"/>
      <c r="C126" s="481"/>
      <c r="D126" s="481"/>
      <c r="E126" s="481"/>
      <c r="F126" s="481"/>
      <c r="G126" s="481"/>
    </row>
    <row r="127" spans="1:7" ht="15">
      <c r="A127" s="481"/>
      <c r="B127" s="481"/>
      <c r="C127" s="481"/>
      <c r="D127" s="481"/>
      <c r="E127" s="481"/>
      <c r="F127" s="481"/>
      <c r="G127" s="481"/>
    </row>
    <row r="128" spans="1:7" ht="15">
      <c r="A128" s="481"/>
      <c r="B128" s="481"/>
      <c r="C128" s="481"/>
      <c r="D128" s="481"/>
      <c r="E128" s="481"/>
      <c r="F128" s="481"/>
      <c r="G128" s="481"/>
    </row>
    <row r="129" spans="1:7" ht="15">
      <c r="A129" s="481"/>
      <c r="B129" s="481"/>
      <c r="C129" s="481"/>
      <c r="D129" s="481"/>
      <c r="E129" s="481"/>
      <c r="F129" s="481"/>
      <c r="G129" s="481"/>
    </row>
    <row r="130" spans="1:7" ht="15">
      <c r="A130" s="481"/>
      <c r="B130" s="481"/>
      <c r="C130" s="481"/>
      <c r="D130" s="481"/>
      <c r="E130" s="481"/>
      <c r="F130" s="481"/>
      <c r="G130" s="481"/>
    </row>
    <row r="131" spans="1:7" ht="15">
      <c r="A131" s="481"/>
      <c r="B131" s="481"/>
      <c r="C131" s="481"/>
      <c r="D131" s="481"/>
      <c r="E131" s="481"/>
      <c r="F131" s="481"/>
      <c r="G131" s="481"/>
    </row>
    <row r="132" spans="1:7" ht="15">
      <c r="A132" s="481"/>
      <c r="B132" s="481"/>
      <c r="C132" s="481"/>
      <c r="D132" s="481"/>
      <c r="E132" s="481"/>
      <c r="F132" s="481"/>
      <c r="G132" s="481"/>
    </row>
    <row r="133" spans="1:7" ht="15">
      <c r="A133" s="481"/>
      <c r="B133" s="481"/>
      <c r="C133" s="481"/>
      <c r="D133" s="481"/>
      <c r="E133" s="481"/>
      <c r="F133" s="481"/>
      <c r="G133" s="481"/>
    </row>
    <row r="134" spans="1:7" ht="15">
      <c r="A134" s="481"/>
      <c r="B134" s="481"/>
      <c r="C134" s="481"/>
      <c r="D134" s="481"/>
      <c r="E134" s="481"/>
      <c r="F134" s="481"/>
      <c r="G134" s="481"/>
    </row>
    <row r="135" spans="1:7" ht="15">
      <c r="A135" s="481"/>
      <c r="B135" s="481"/>
      <c r="C135" s="481"/>
      <c r="D135" s="481"/>
      <c r="E135" s="481"/>
      <c r="F135" s="481"/>
      <c r="G135" s="481"/>
    </row>
    <row r="136" spans="1:7" ht="15">
      <c r="A136" s="481"/>
      <c r="B136" s="481"/>
      <c r="C136" s="481"/>
      <c r="D136" s="481"/>
      <c r="E136" s="481"/>
      <c r="F136" s="481"/>
      <c r="G136" s="481"/>
    </row>
    <row r="137" spans="1:7" ht="15">
      <c r="A137" s="481"/>
      <c r="B137" s="481"/>
      <c r="C137" s="481"/>
      <c r="D137" s="481"/>
      <c r="E137" s="481"/>
      <c r="F137" s="481"/>
      <c r="G137" s="481"/>
    </row>
    <row r="138" spans="1:7" ht="15">
      <c r="A138" s="481"/>
      <c r="B138" s="481"/>
      <c r="C138" s="481"/>
      <c r="D138" s="481"/>
      <c r="E138" s="481"/>
      <c r="F138" s="481"/>
      <c r="G138" s="481"/>
    </row>
    <row r="139" spans="1:7" ht="15">
      <c r="A139" s="481"/>
      <c r="B139" s="481"/>
      <c r="C139" s="481"/>
      <c r="D139" s="481"/>
      <c r="E139" s="481"/>
      <c r="F139" s="481"/>
      <c r="G139" s="481"/>
    </row>
    <row r="140" spans="1:7" ht="15">
      <c r="A140" s="481"/>
      <c r="B140" s="481"/>
      <c r="C140" s="481"/>
      <c r="D140" s="481"/>
      <c r="E140" s="481"/>
      <c r="F140" s="481"/>
      <c r="G140" s="481"/>
    </row>
    <row r="141" spans="1:7" ht="15">
      <c r="A141" s="481"/>
      <c r="B141" s="481"/>
      <c r="C141" s="481"/>
      <c r="D141" s="481"/>
      <c r="E141" s="481"/>
      <c r="F141" s="481"/>
      <c r="G141" s="481"/>
    </row>
    <row r="142" spans="1:7" ht="15">
      <c r="A142" s="481"/>
      <c r="B142" s="481"/>
      <c r="C142" s="481"/>
      <c r="D142" s="481"/>
      <c r="E142" s="481"/>
      <c r="F142" s="481"/>
      <c r="G142" s="481"/>
    </row>
    <row r="143" spans="1:7" ht="15">
      <c r="A143" s="481"/>
      <c r="B143" s="481"/>
      <c r="C143" s="481"/>
      <c r="D143" s="481"/>
      <c r="E143" s="481"/>
      <c r="F143" s="481"/>
      <c r="G143" s="481"/>
    </row>
    <row r="144" spans="1:7" ht="15">
      <c r="A144" s="481"/>
      <c r="B144" s="481"/>
      <c r="C144" s="481"/>
      <c r="D144" s="481"/>
      <c r="E144" s="481"/>
      <c r="F144" s="481"/>
      <c r="G144" s="481"/>
    </row>
    <row r="145" spans="1:7" ht="15">
      <c r="A145" s="481"/>
      <c r="B145" s="481"/>
      <c r="C145" s="481"/>
      <c r="D145" s="481"/>
      <c r="E145" s="481"/>
      <c r="F145" s="481"/>
      <c r="G145" s="481"/>
    </row>
    <row r="146" spans="1:7" ht="15">
      <c r="A146" s="481"/>
      <c r="B146" s="481"/>
      <c r="C146" s="481"/>
      <c r="D146" s="481"/>
      <c r="E146" s="481"/>
      <c r="F146" s="481"/>
      <c r="G146" s="481"/>
    </row>
    <row r="147" spans="1:7" ht="15">
      <c r="A147" s="481"/>
      <c r="B147" s="481"/>
      <c r="C147" s="481"/>
      <c r="D147" s="481"/>
      <c r="E147" s="481"/>
      <c r="F147" s="481"/>
      <c r="G147" s="481"/>
    </row>
    <row r="148" spans="1:7" ht="15">
      <c r="A148" s="481"/>
      <c r="B148" s="481"/>
      <c r="C148" s="481"/>
      <c r="D148" s="481"/>
      <c r="E148" s="481"/>
      <c r="F148" s="481"/>
      <c r="G148" s="481"/>
    </row>
    <row r="149" spans="1:7" ht="15">
      <c r="A149" s="481"/>
      <c r="B149" s="481"/>
      <c r="C149" s="481"/>
      <c r="D149" s="481"/>
      <c r="E149" s="481"/>
      <c r="F149" s="481"/>
      <c r="G149" s="481"/>
    </row>
    <row r="150" spans="1:7" ht="15">
      <c r="A150" s="481"/>
      <c r="B150" s="481"/>
      <c r="C150" s="481"/>
      <c r="D150" s="481"/>
      <c r="E150" s="481"/>
      <c r="F150" s="481"/>
      <c r="G150" s="481"/>
    </row>
    <row r="151" spans="1:7" ht="15">
      <c r="A151" s="481"/>
      <c r="B151" s="481"/>
      <c r="C151" s="481"/>
      <c r="D151" s="481"/>
      <c r="E151" s="481"/>
      <c r="F151" s="481"/>
      <c r="G151" s="481"/>
    </row>
    <row r="152" spans="1:7" ht="15">
      <c r="A152" s="481"/>
      <c r="B152" s="481"/>
      <c r="C152" s="481"/>
      <c r="D152" s="481"/>
      <c r="E152" s="481"/>
      <c r="F152" s="481"/>
      <c r="G152" s="481"/>
    </row>
    <row r="153" spans="1:7" ht="15">
      <c r="A153" s="481"/>
      <c r="B153" s="481"/>
      <c r="C153" s="481"/>
      <c r="D153" s="481"/>
      <c r="E153" s="481"/>
      <c r="F153" s="481"/>
      <c r="G153" s="481"/>
    </row>
    <row r="154" spans="1:7" ht="15">
      <c r="A154" s="481"/>
      <c r="B154" s="481"/>
      <c r="C154" s="481"/>
      <c r="D154" s="481"/>
      <c r="E154" s="481"/>
      <c r="F154" s="481"/>
      <c r="G154" s="481"/>
    </row>
    <row r="155" spans="1:7" ht="15">
      <c r="A155" s="481"/>
      <c r="B155" s="481"/>
      <c r="C155" s="481"/>
      <c r="D155" s="481"/>
      <c r="E155" s="481"/>
      <c r="F155" s="481"/>
      <c r="G155" s="481"/>
    </row>
    <row r="156" spans="1:7" ht="15">
      <c r="A156" s="481"/>
      <c r="B156" s="481"/>
      <c r="C156" s="481"/>
      <c r="D156" s="481"/>
      <c r="E156" s="481"/>
      <c r="F156" s="481"/>
      <c r="G156" s="481"/>
    </row>
    <row r="157" spans="1:7" ht="15">
      <c r="A157" s="481"/>
      <c r="B157" s="481"/>
      <c r="C157" s="481"/>
      <c r="D157" s="481"/>
      <c r="E157" s="481"/>
      <c r="F157" s="481"/>
      <c r="G157" s="481"/>
    </row>
    <row r="158" spans="1:7" ht="15">
      <c r="A158" s="481"/>
      <c r="B158" s="481"/>
      <c r="C158" s="481"/>
      <c r="D158" s="481"/>
      <c r="E158" s="481"/>
      <c r="F158" s="481"/>
      <c r="G158" s="481"/>
    </row>
    <row r="159" spans="1:7" ht="15">
      <c r="A159" s="481"/>
      <c r="B159" s="481"/>
      <c r="C159" s="481"/>
      <c r="D159" s="481"/>
      <c r="E159" s="481"/>
      <c r="F159" s="481"/>
      <c r="G159" s="481"/>
    </row>
    <row r="160" spans="1:7" ht="15">
      <c r="A160" s="481"/>
      <c r="B160" s="481"/>
      <c r="C160" s="481"/>
      <c r="D160" s="481"/>
      <c r="E160" s="481"/>
      <c r="F160" s="481"/>
      <c r="G160" s="481"/>
    </row>
    <row r="161" spans="1:7" ht="15">
      <c r="A161" s="481"/>
      <c r="B161" s="481"/>
      <c r="C161" s="481"/>
      <c r="D161" s="481"/>
      <c r="E161" s="481"/>
      <c r="F161" s="481"/>
      <c r="G161" s="481"/>
    </row>
    <row r="162" spans="1:7" ht="15">
      <c r="A162" s="481"/>
      <c r="B162" s="481"/>
      <c r="C162" s="481"/>
      <c r="D162" s="481"/>
      <c r="E162" s="481"/>
      <c r="F162" s="481"/>
      <c r="G162" s="481"/>
    </row>
    <row r="163" spans="1:7" ht="15">
      <c r="A163" s="481"/>
      <c r="B163" s="481"/>
      <c r="C163" s="481"/>
      <c r="D163" s="481"/>
      <c r="E163" s="481"/>
      <c r="F163" s="481"/>
      <c r="G163" s="481"/>
    </row>
    <row r="164" spans="1:7" ht="15">
      <c r="A164" s="481"/>
      <c r="B164" s="481"/>
      <c r="C164" s="481"/>
      <c r="D164" s="481"/>
      <c r="E164" s="481"/>
      <c r="F164" s="481"/>
      <c r="G164" s="481"/>
    </row>
    <row r="165" spans="1:7" ht="15">
      <c r="A165" s="481"/>
      <c r="B165" s="481"/>
      <c r="C165" s="481"/>
      <c r="D165" s="481"/>
      <c r="E165" s="481"/>
      <c r="F165" s="481"/>
      <c r="G165" s="481"/>
    </row>
    <row r="166" spans="1:7" ht="15">
      <c r="A166" s="481"/>
      <c r="B166" s="481"/>
      <c r="C166" s="481"/>
      <c r="D166" s="481"/>
      <c r="E166" s="481"/>
      <c r="F166" s="481"/>
      <c r="G166" s="481"/>
    </row>
    <row r="167" spans="1:7" ht="15">
      <c r="A167" s="481"/>
      <c r="B167" s="481"/>
      <c r="C167" s="481"/>
      <c r="D167" s="481"/>
      <c r="E167" s="481"/>
      <c r="F167" s="481"/>
      <c r="G167" s="481"/>
    </row>
    <row r="168" spans="1:7" ht="15">
      <c r="A168" s="481"/>
      <c r="B168" s="481"/>
      <c r="C168" s="481"/>
      <c r="D168" s="481"/>
      <c r="E168" s="481"/>
      <c r="F168" s="481"/>
      <c r="G168" s="481"/>
    </row>
    <row r="169" spans="1:7" ht="15">
      <c r="A169" s="481"/>
      <c r="B169" s="481"/>
      <c r="C169" s="481"/>
      <c r="D169" s="481"/>
      <c r="E169" s="481"/>
      <c r="F169" s="481"/>
      <c r="G169" s="481"/>
    </row>
    <row r="170" spans="1:7" ht="15">
      <c r="A170" s="481"/>
      <c r="B170" s="481"/>
      <c r="C170" s="481"/>
      <c r="D170" s="481"/>
      <c r="E170" s="481"/>
      <c r="F170" s="481"/>
      <c r="G170" s="481"/>
    </row>
    <row r="171" spans="1:7" ht="15">
      <c r="A171" s="481"/>
      <c r="B171" s="481"/>
      <c r="C171" s="481"/>
      <c r="D171" s="481"/>
      <c r="E171" s="481"/>
      <c r="F171" s="481"/>
      <c r="G171" s="481"/>
    </row>
    <row r="172" spans="1:7" ht="15">
      <c r="A172" s="481"/>
      <c r="B172" s="481"/>
      <c r="C172" s="481"/>
      <c r="D172" s="481"/>
      <c r="E172" s="481"/>
      <c r="F172" s="481"/>
      <c r="G172" s="481"/>
    </row>
    <row r="173" spans="1:7" ht="15">
      <c r="A173" s="481"/>
      <c r="B173" s="481"/>
      <c r="C173" s="481"/>
      <c r="D173" s="481"/>
      <c r="E173" s="481"/>
      <c r="F173" s="481"/>
      <c r="G173" s="481"/>
    </row>
    <row r="174" spans="1:7" ht="15">
      <c r="A174" s="481"/>
      <c r="B174" s="481"/>
      <c r="C174" s="481"/>
      <c r="D174" s="481"/>
      <c r="E174" s="481"/>
      <c r="F174" s="481"/>
      <c r="G174" s="481"/>
    </row>
    <row r="175" spans="1:7" ht="15">
      <c r="A175" s="481"/>
      <c r="B175" s="481"/>
      <c r="C175" s="481"/>
      <c r="D175" s="481"/>
      <c r="E175" s="481"/>
      <c r="F175" s="481"/>
      <c r="G175" s="481"/>
    </row>
    <row r="176" spans="1:7" ht="15">
      <c r="A176" s="481"/>
      <c r="B176" s="481"/>
      <c r="C176" s="481"/>
      <c r="D176" s="481"/>
      <c r="E176" s="481"/>
      <c r="F176" s="481"/>
      <c r="G176" s="481"/>
    </row>
    <row r="177" spans="1:7" ht="15">
      <c r="A177" s="481"/>
      <c r="B177" s="481"/>
      <c r="C177" s="481"/>
      <c r="D177" s="481"/>
      <c r="E177" s="481"/>
      <c r="F177" s="481"/>
      <c r="G177" s="481"/>
    </row>
    <row r="178" spans="1:7" ht="15">
      <c r="A178" s="481"/>
      <c r="B178" s="481"/>
      <c r="C178" s="481"/>
      <c r="D178" s="481"/>
      <c r="E178" s="481"/>
      <c r="F178" s="481"/>
      <c r="G178" s="481"/>
    </row>
    <row r="179" spans="1:7" ht="15">
      <c r="A179" s="481"/>
      <c r="B179" s="481"/>
      <c r="C179" s="481"/>
      <c r="D179" s="481"/>
      <c r="E179" s="481"/>
      <c r="F179" s="481"/>
      <c r="G179" s="481"/>
    </row>
    <row r="180" spans="1:7" ht="15">
      <c r="A180" s="481"/>
      <c r="B180" s="481"/>
      <c r="C180" s="481"/>
      <c r="D180" s="481"/>
      <c r="E180" s="481"/>
      <c r="F180" s="481"/>
      <c r="G180" s="481"/>
    </row>
    <row r="181" spans="1:7" ht="15">
      <c r="A181" s="481"/>
      <c r="B181" s="481"/>
      <c r="C181" s="481"/>
      <c r="D181" s="481"/>
      <c r="E181" s="481"/>
      <c r="F181" s="481"/>
      <c r="G181" s="481"/>
    </row>
    <row r="182" spans="1:7" ht="15">
      <c r="A182" s="481"/>
      <c r="B182" s="481"/>
      <c r="C182" s="481"/>
      <c r="D182" s="481"/>
      <c r="E182" s="481"/>
      <c r="F182" s="481"/>
      <c r="G182" s="481"/>
    </row>
    <row r="183" spans="1:7" ht="15">
      <c r="A183" s="481"/>
      <c r="B183" s="481"/>
      <c r="C183" s="481"/>
      <c r="D183" s="481"/>
      <c r="E183" s="481"/>
      <c r="F183" s="481"/>
      <c r="G183" s="481"/>
    </row>
    <row r="184" spans="1:7" ht="15">
      <c r="A184" s="481"/>
      <c r="B184" s="481"/>
      <c r="C184" s="481"/>
      <c r="D184" s="481"/>
      <c r="E184" s="481"/>
      <c r="F184" s="481"/>
      <c r="G184" s="481"/>
    </row>
    <row r="185" spans="1:7" ht="15">
      <c r="A185" s="481"/>
      <c r="B185" s="481"/>
      <c r="C185" s="481"/>
      <c r="D185" s="481"/>
      <c r="E185" s="481"/>
      <c r="F185" s="481"/>
      <c r="G185" s="481"/>
    </row>
    <row r="186" spans="1:7" ht="15">
      <c r="A186" s="481"/>
      <c r="B186" s="481"/>
      <c r="C186" s="481"/>
      <c r="D186" s="481"/>
      <c r="E186" s="481"/>
      <c r="F186" s="481"/>
      <c r="G186" s="481"/>
    </row>
    <row r="187" spans="1:7" ht="15">
      <c r="A187" s="481"/>
      <c r="B187" s="481"/>
      <c r="C187" s="481"/>
      <c r="D187" s="481"/>
      <c r="E187" s="481"/>
      <c r="F187" s="481"/>
      <c r="G187" s="481"/>
    </row>
    <row r="188" spans="1:7" ht="15">
      <c r="A188" s="481"/>
      <c r="B188" s="481"/>
      <c r="C188" s="481"/>
      <c r="D188" s="481"/>
      <c r="E188" s="481"/>
      <c r="F188" s="481"/>
      <c r="G188" s="481"/>
    </row>
    <row r="189" spans="1:7" ht="15">
      <c r="A189" s="481"/>
      <c r="B189" s="481"/>
      <c r="C189" s="481"/>
      <c r="D189" s="481"/>
      <c r="E189" s="481"/>
      <c r="F189" s="481"/>
      <c r="G189" s="481"/>
    </row>
    <row r="190" spans="1:7" ht="15">
      <c r="A190" s="481"/>
      <c r="B190" s="481"/>
      <c r="C190" s="481"/>
      <c r="D190" s="481"/>
      <c r="E190" s="481"/>
      <c r="F190" s="481"/>
      <c r="G190" s="481"/>
    </row>
    <row r="191" spans="1:7" ht="15">
      <c r="A191" s="481"/>
      <c r="B191" s="481"/>
      <c r="C191" s="481"/>
      <c r="D191" s="481"/>
      <c r="E191" s="481"/>
      <c r="F191" s="481"/>
      <c r="G191" s="481"/>
    </row>
    <row r="192" spans="1:7" ht="15">
      <c r="A192" s="481"/>
      <c r="B192" s="481"/>
      <c r="C192" s="481"/>
      <c r="D192" s="481"/>
      <c r="E192" s="481"/>
      <c r="F192" s="481"/>
      <c r="G192" s="481"/>
    </row>
    <row r="193" spans="1:7" ht="15">
      <c r="A193" s="481"/>
      <c r="B193" s="481"/>
      <c r="C193" s="481"/>
      <c r="D193" s="481"/>
      <c r="E193" s="481"/>
      <c r="F193" s="481"/>
      <c r="G193" s="481"/>
    </row>
    <row r="194" spans="1:7" ht="15">
      <c r="A194" s="481"/>
      <c r="B194" s="481"/>
      <c r="C194" s="481"/>
      <c r="D194" s="481"/>
      <c r="E194" s="481"/>
      <c r="F194" s="481"/>
      <c r="G194" s="481"/>
    </row>
    <row r="195" spans="1:7" ht="15">
      <c r="A195" s="481"/>
      <c r="B195" s="481"/>
      <c r="C195" s="481"/>
      <c r="D195" s="481"/>
      <c r="E195" s="481"/>
      <c r="F195" s="481"/>
      <c r="G195" s="481"/>
    </row>
    <row r="196" spans="1:7" ht="15">
      <c r="A196" s="481"/>
      <c r="B196" s="481"/>
      <c r="C196" s="481"/>
      <c r="D196" s="481"/>
      <c r="E196" s="481"/>
      <c r="F196" s="481"/>
      <c r="G196" s="481"/>
    </row>
    <row r="197" spans="1:7" ht="15">
      <c r="A197" s="481"/>
      <c r="B197" s="481"/>
      <c r="C197" s="481"/>
      <c r="D197" s="481"/>
      <c r="E197" s="481"/>
      <c r="F197" s="481"/>
      <c r="G197" s="481"/>
    </row>
    <row r="198" spans="1:7" ht="15">
      <c r="A198" s="481"/>
      <c r="B198" s="481"/>
      <c r="C198" s="481"/>
      <c r="D198" s="481"/>
      <c r="E198" s="481"/>
      <c r="F198" s="481"/>
      <c r="G198" s="481"/>
    </row>
    <row r="199" spans="1:7" ht="15">
      <c r="A199" s="481"/>
      <c r="B199" s="481"/>
      <c r="C199" s="481"/>
      <c r="D199" s="481"/>
      <c r="E199" s="481"/>
      <c r="F199" s="481"/>
      <c r="G199" s="481"/>
    </row>
    <row r="200" spans="1:7" ht="15">
      <c r="A200" s="481"/>
      <c r="B200" s="481"/>
      <c r="C200" s="481"/>
      <c r="D200" s="481"/>
      <c r="E200" s="481"/>
      <c r="F200" s="481"/>
      <c r="G200" s="481"/>
    </row>
    <row r="201" spans="1:7" ht="15">
      <c r="A201" s="481"/>
      <c r="B201" s="481"/>
      <c r="C201" s="481"/>
      <c r="D201" s="481"/>
      <c r="E201" s="481"/>
      <c r="F201" s="481"/>
      <c r="G201" s="481"/>
    </row>
    <row r="202" spans="1:7" ht="15">
      <c r="A202" s="481"/>
      <c r="B202" s="481"/>
      <c r="C202" s="481"/>
      <c r="D202" s="481"/>
      <c r="E202" s="481"/>
      <c r="F202" s="481"/>
      <c r="G202" s="481"/>
    </row>
    <row r="203" spans="1:7" ht="15">
      <c r="A203" s="481"/>
      <c r="B203" s="481"/>
      <c r="C203" s="481"/>
      <c r="D203" s="481"/>
      <c r="E203" s="481"/>
      <c r="F203" s="481"/>
      <c r="G203" s="481"/>
    </row>
    <row r="204" spans="1:7" ht="15">
      <c r="A204" s="481"/>
      <c r="B204" s="481"/>
      <c r="C204" s="481"/>
      <c r="D204" s="481"/>
      <c r="E204" s="481"/>
      <c r="F204" s="481"/>
      <c r="G204" s="481"/>
    </row>
    <row r="205" spans="1:7" ht="15">
      <c r="A205" s="481"/>
      <c r="B205" s="481"/>
      <c r="C205" s="481"/>
      <c r="D205" s="481"/>
      <c r="E205" s="481"/>
      <c r="F205" s="481"/>
      <c r="G205" s="481"/>
    </row>
    <row r="206" spans="1:7" ht="15">
      <c r="A206" s="481"/>
      <c r="B206" s="481"/>
      <c r="C206" s="481"/>
      <c r="D206" s="481"/>
      <c r="E206" s="481"/>
      <c r="F206" s="481"/>
      <c r="G206" s="481"/>
    </row>
    <row r="207" spans="1:7" ht="15">
      <c r="A207" s="481"/>
      <c r="B207" s="481"/>
      <c r="C207" s="481"/>
      <c r="D207" s="481"/>
      <c r="E207" s="481"/>
      <c r="F207" s="481"/>
      <c r="G207" s="481"/>
    </row>
    <row r="208" spans="1:7" ht="15">
      <c r="A208" s="481"/>
      <c r="B208" s="481"/>
      <c r="C208" s="481"/>
      <c r="D208" s="481"/>
      <c r="E208" s="481"/>
      <c r="F208" s="481"/>
      <c r="G208" s="481"/>
    </row>
    <row r="209" spans="1:7" ht="15">
      <c r="A209" s="481"/>
      <c r="B209" s="481"/>
      <c r="C209" s="481"/>
      <c r="D209" s="481"/>
      <c r="E209" s="481"/>
      <c r="F209" s="481"/>
      <c r="G209" s="481"/>
    </row>
    <row r="210" spans="1:7" ht="15">
      <c r="A210" s="481"/>
      <c r="B210" s="481"/>
      <c r="C210" s="481"/>
      <c r="D210" s="481"/>
      <c r="E210" s="481"/>
      <c r="F210" s="481"/>
      <c r="G210" s="481"/>
    </row>
    <row r="211" spans="1:7" ht="15">
      <c r="A211" s="481"/>
      <c r="B211" s="481"/>
      <c r="C211" s="481"/>
      <c r="D211" s="481"/>
      <c r="E211" s="481"/>
      <c r="F211" s="481"/>
      <c r="G211" s="481"/>
    </row>
    <row r="212" spans="1:7" ht="15">
      <c r="A212" s="481"/>
      <c r="B212" s="481"/>
      <c r="C212" s="481"/>
      <c r="D212" s="481"/>
      <c r="E212" s="481"/>
      <c r="F212" s="481"/>
      <c r="G212" s="481"/>
    </row>
    <row r="213" spans="1:7" ht="15">
      <c r="A213" s="481"/>
      <c r="B213" s="481"/>
      <c r="C213" s="481"/>
      <c r="D213" s="481"/>
      <c r="E213" s="481"/>
      <c r="F213" s="481"/>
      <c r="G213" s="481"/>
    </row>
    <row r="214" spans="1:7" ht="15">
      <c r="A214" s="481"/>
      <c r="B214" s="481"/>
      <c r="C214" s="481"/>
      <c r="D214" s="481"/>
      <c r="E214" s="481"/>
      <c r="F214" s="481"/>
      <c r="G214" s="481"/>
    </row>
    <row r="215" spans="1:7" ht="15">
      <c r="A215" s="481"/>
      <c r="B215" s="481"/>
      <c r="C215" s="481"/>
      <c r="D215" s="481"/>
      <c r="E215" s="481"/>
      <c r="F215" s="481"/>
      <c r="G215" s="481"/>
    </row>
    <row r="216" spans="1:7" ht="15">
      <c r="A216" s="481"/>
      <c r="B216" s="481"/>
      <c r="C216" s="481"/>
      <c r="D216" s="481"/>
      <c r="E216" s="481"/>
      <c r="F216" s="481"/>
      <c r="G216" s="481"/>
    </row>
    <row r="217" spans="1:7" ht="15">
      <c r="A217" s="481"/>
      <c r="B217" s="481"/>
      <c r="C217" s="481"/>
      <c r="D217" s="481"/>
      <c r="E217" s="481"/>
      <c r="F217" s="481"/>
      <c r="G217" s="481"/>
    </row>
    <row r="218" spans="1:7" ht="15">
      <c r="A218" s="481"/>
      <c r="B218" s="481"/>
      <c r="C218" s="481"/>
      <c r="D218" s="481"/>
      <c r="E218" s="481"/>
      <c r="F218" s="481"/>
      <c r="G218" s="481"/>
    </row>
    <row r="219" spans="1:7" ht="15">
      <c r="A219" s="481"/>
      <c r="B219" s="481"/>
      <c r="C219" s="481"/>
      <c r="D219" s="481"/>
      <c r="E219" s="481"/>
      <c r="F219" s="481"/>
      <c r="G219" s="481"/>
    </row>
    <row r="220" spans="1:7" ht="15">
      <c r="A220" s="481"/>
      <c r="B220" s="481"/>
      <c r="C220" s="481"/>
      <c r="D220" s="481"/>
      <c r="E220" s="481"/>
      <c r="F220" s="481"/>
      <c r="G220" s="481"/>
    </row>
    <row r="221" spans="1:7" ht="15">
      <c r="A221" s="481"/>
      <c r="B221" s="481"/>
      <c r="C221" s="481"/>
      <c r="D221" s="481"/>
      <c r="E221" s="481"/>
      <c r="F221" s="481"/>
      <c r="G221" s="481"/>
    </row>
    <row r="222" spans="1:7" ht="15">
      <c r="A222" s="481"/>
      <c r="B222" s="481"/>
      <c r="C222" s="481"/>
      <c r="D222" s="481"/>
      <c r="E222" s="481"/>
      <c r="F222" s="481"/>
      <c r="G222" s="481"/>
    </row>
    <row r="223" spans="1:7" ht="15">
      <c r="A223" s="481"/>
      <c r="B223" s="481"/>
      <c r="C223" s="481"/>
      <c r="D223" s="481"/>
      <c r="E223" s="481"/>
      <c r="F223" s="481"/>
      <c r="G223" s="481"/>
    </row>
    <row r="224" spans="1:7" ht="15">
      <c r="A224" s="481"/>
      <c r="B224" s="481"/>
      <c r="C224" s="481"/>
      <c r="D224" s="481"/>
      <c r="E224" s="481"/>
      <c r="F224" s="481"/>
      <c r="G224" s="481"/>
    </row>
    <row r="225" spans="1:7" ht="15">
      <c r="A225" s="481"/>
      <c r="B225" s="481"/>
      <c r="C225" s="481"/>
      <c r="D225" s="481"/>
      <c r="E225" s="481"/>
      <c r="F225" s="481"/>
      <c r="G225" s="481"/>
    </row>
    <row r="226" spans="1:7" ht="15">
      <c r="A226" s="481"/>
      <c r="B226" s="481"/>
      <c r="C226" s="481"/>
      <c r="D226" s="481"/>
      <c r="E226" s="481"/>
      <c r="F226" s="481"/>
      <c r="G226" s="481"/>
    </row>
    <row r="227" spans="1:7" ht="15">
      <c r="A227" s="481"/>
      <c r="B227" s="481"/>
      <c r="C227" s="481"/>
      <c r="D227" s="481"/>
      <c r="E227" s="481"/>
      <c r="F227" s="481"/>
      <c r="G227" s="481"/>
    </row>
    <row r="228" spans="1:7" ht="15">
      <c r="A228" s="481"/>
      <c r="B228" s="481"/>
      <c r="C228" s="481"/>
      <c r="D228" s="481"/>
      <c r="E228" s="481"/>
      <c r="F228" s="481"/>
      <c r="G228" s="481"/>
    </row>
    <row r="229" spans="1:7" ht="15">
      <c r="A229" s="481"/>
      <c r="B229" s="481"/>
      <c r="C229" s="481"/>
      <c r="D229" s="481"/>
      <c r="E229" s="481"/>
      <c r="F229" s="481"/>
      <c r="G229" s="481"/>
    </row>
    <row r="230" spans="1:7" ht="15">
      <c r="A230" s="481"/>
      <c r="B230" s="481"/>
      <c r="C230" s="481"/>
      <c r="D230" s="481"/>
      <c r="E230" s="481"/>
      <c r="F230" s="481"/>
      <c r="G230" s="481"/>
    </row>
    <row r="231" spans="1:7" ht="15">
      <c r="A231" s="481"/>
      <c r="B231" s="481"/>
      <c r="C231" s="481"/>
      <c r="D231" s="481"/>
      <c r="E231" s="481"/>
      <c r="F231" s="481"/>
      <c r="G231" s="481"/>
    </row>
    <row r="232" spans="1:7" ht="15">
      <c r="A232" s="481"/>
      <c r="B232" s="481"/>
      <c r="C232" s="481"/>
      <c r="D232" s="481"/>
      <c r="E232" s="481"/>
      <c r="F232" s="481"/>
      <c r="G232" s="481"/>
    </row>
    <row r="233" spans="1:7" ht="15">
      <c r="A233" s="481"/>
      <c r="B233" s="481"/>
      <c r="C233" s="481"/>
      <c r="D233" s="481"/>
      <c r="E233" s="481"/>
      <c r="F233" s="481"/>
      <c r="G233" s="481"/>
    </row>
    <row r="234" spans="1:7" ht="15">
      <c r="A234" s="481"/>
      <c r="B234" s="481"/>
      <c r="C234" s="481"/>
      <c r="D234" s="481"/>
      <c r="E234" s="481"/>
      <c r="F234" s="481"/>
      <c r="G234" s="481"/>
    </row>
    <row r="235" spans="1:7" ht="15">
      <c r="A235" s="481"/>
      <c r="B235" s="481"/>
      <c r="C235" s="481"/>
      <c r="D235" s="481"/>
      <c r="E235" s="481"/>
      <c r="F235" s="481"/>
      <c r="G235" s="481"/>
    </row>
    <row r="236" spans="1:7" ht="15">
      <c r="A236" s="481"/>
      <c r="B236" s="481"/>
      <c r="C236" s="481"/>
      <c r="D236" s="481"/>
      <c r="E236" s="481"/>
      <c r="F236" s="481"/>
      <c r="G236" s="481"/>
    </row>
    <row r="237" spans="1:7" ht="15">
      <c r="A237" s="481"/>
      <c r="B237" s="481"/>
      <c r="C237" s="481"/>
      <c r="D237" s="481"/>
      <c r="E237" s="481"/>
      <c r="F237" s="481"/>
      <c r="G237" s="481"/>
    </row>
    <row r="238" spans="1:7" ht="15">
      <c r="A238" s="481"/>
      <c r="B238" s="481"/>
      <c r="C238" s="481"/>
      <c r="D238" s="481"/>
      <c r="E238" s="481"/>
      <c r="F238" s="481"/>
      <c r="G238" s="481"/>
    </row>
    <row r="239" spans="1:7" ht="15">
      <c r="A239" s="481"/>
      <c r="B239" s="481"/>
      <c r="C239" s="481"/>
      <c r="D239" s="481"/>
      <c r="E239" s="481"/>
      <c r="F239" s="481"/>
      <c r="G239" s="481"/>
    </row>
    <row r="240" spans="1:7" ht="15">
      <c r="A240" s="481"/>
      <c r="B240" s="481"/>
      <c r="C240" s="481"/>
      <c r="D240" s="481"/>
      <c r="E240" s="481"/>
      <c r="F240" s="481"/>
      <c r="G240" s="481"/>
    </row>
    <row r="241" spans="1:7" ht="15">
      <c r="A241" s="481"/>
      <c r="B241" s="481"/>
      <c r="C241" s="481"/>
      <c r="D241" s="481"/>
      <c r="E241" s="481"/>
      <c r="F241" s="481"/>
      <c r="G241" s="481"/>
    </row>
    <row r="242" spans="1:7" ht="15">
      <c r="A242" s="481"/>
      <c r="B242" s="481"/>
      <c r="C242" s="481"/>
      <c r="D242" s="481"/>
      <c r="E242" s="481"/>
      <c r="F242" s="481"/>
      <c r="G242" s="481"/>
    </row>
    <row r="243" spans="1:7" ht="15">
      <c r="A243" s="481"/>
      <c r="B243" s="481"/>
      <c r="C243" s="481"/>
      <c r="D243" s="481"/>
      <c r="E243" s="481"/>
      <c r="F243" s="481"/>
      <c r="G243" s="481"/>
    </row>
    <row r="244" spans="1:7" ht="15">
      <c r="A244" s="481"/>
      <c r="B244" s="481"/>
      <c r="C244" s="481"/>
      <c r="D244" s="481"/>
      <c r="E244" s="481"/>
      <c r="F244" s="481"/>
      <c r="G244" s="481"/>
    </row>
    <row r="245" spans="1:7" ht="15">
      <c r="A245" s="481"/>
      <c r="B245" s="481"/>
      <c r="C245" s="481"/>
      <c r="D245" s="481"/>
      <c r="E245" s="481"/>
      <c r="F245" s="481"/>
      <c r="G245" s="481"/>
    </row>
    <row r="246" spans="1:7" ht="15">
      <c r="A246" s="481"/>
      <c r="B246" s="481"/>
      <c r="C246" s="481"/>
      <c r="D246" s="481"/>
      <c r="E246" s="481"/>
      <c r="F246" s="481"/>
      <c r="G246" s="481"/>
    </row>
    <row r="247" spans="1:7" ht="15">
      <c r="A247" s="481"/>
      <c r="B247" s="481"/>
      <c r="C247" s="481"/>
      <c r="D247" s="481"/>
      <c r="E247" s="481"/>
      <c r="F247" s="481"/>
      <c r="G247" s="481"/>
    </row>
    <row r="248" spans="1:7" ht="15">
      <c r="A248" s="481"/>
      <c r="B248" s="481"/>
      <c r="C248" s="481"/>
      <c r="D248" s="481"/>
      <c r="E248" s="481"/>
      <c r="F248" s="481"/>
      <c r="G248" s="481"/>
    </row>
    <row r="249" spans="1:7" ht="15">
      <c r="A249" s="481"/>
      <c r="B249" s="481"/>
      <c r="C249" s="481"/>
      <c r="D249" s="481"/>
      <c r="E249" s="481"/>
      <c r="F249" s="481"/>
      <c r="G249" s="481"/>
    </row>
    <row r="250" spans="1:7" ht="15">
      <c r="A250" s="481"/>
      <c r="B250" s="481"/>
      <c r="C250" s="481"/>
      <c r="D250" s="481"/>
      <c r="E250" s="481"/>
      <c r="F250" s="481"/>
      <c r="G250" s="481"/>
    </row>
    <row r="251" spans="1:7" ht="15">
      <c r="A251" s="481"/>
      <c r="B251" s="481"/>
      <c r="C251" s="481"/>
      <c r="D251" s="481"/>
      <c r="E251" s="481"/>
      <c r="F251" s="481"/>
      <c r="G251" s="481"/>
    </row>
    <row r="252" spans="1:7" ht="15">
      <c r="A252" s="481"/>
      <c r="B252" s="481"/>
      <c r="C252" s="481"/>
      <c r="D252" s="481"/>
      <c r="E252" s="481"/>
      <c r="F252" s="481"/>
      <c r="G252" s="481"/>
    </row>
    <row r="253" spans="1:7" ht="15">
      <c r="A253" s="481"/>
      <c r="B253" s="481"/>
      <c r="C253" s="481"/>
      <c r="D253" s="481"/>
      <c r="E253" s="481"/>
      <c r="F253" s="481"/>
      <c r="G253" s="481"/>
    </row>
    <row r="254" spans="1:7" ht="15">
      <c r="A254" s="481"/>
      <c r="B254" s="481"/>
      <c r="C254" s="481"/>
      <c r="D254" s="481"/>
      <c r="E254" s="481"/>
      <c r="F254" s="481"/>
      <c r="G254" s="481"/>
    </row>
    <row r="255" spans="1:7" ht="15">
      <c r="A255" s="481"/>
      <c r="B255" s="481"/>
      <c r="C255" s="481"/>
      <c r="D255" s="481"/>
      <c r="E255" s="481"/>
      <c r="F255" s="481"/>
      <c r="G255" s="481"/>
    </row>
    <row r="256" spans="1:7" ht="15">
      <c r="A256" s="481"/>
      <c r="B256" s="481"/>
      <c r="C256" s="481"/>
      <c r="D256" s="481"/>
      <c r="E256" s="481"/>
      <c r="F256" s="481"/>
      <c r="G256" s="481"/>
    </row>
    <row r="257" spans="1:7" ht="15">
      <c r="A257" s="481"/>
      <c r="B257" s="481"/>
      <c r="C257" s="481"/>
      <c r="D257" s="481"/>
      <c r="E257" s="481"/>
      <c r="F257" s="481"/>
      <c r="G257" s="481"/>
    </row>
    <row r="258" spans="1:7" ht="15">
      <c r="A258" s="481"/>
      <c r="B258" s="481"/>
      <c r="C258" s="481"/>
      <c r="D258" s="481"/>
      <c r="E258" s="481"/>
      <c r="F258" s="481"/>
      <c r="G258" s="481"/>
    </row>
    <row r="259" spans="1:7" ht="15">
      <c r="A259" s="481"/>
      <c r="B259" s="481"/>
      <c r="C259" s="481"/>
      <c r="D259" s="481"/>
      <c r="E259" s="481"/>
      <c r="F259" s="481"/>
      <c r="G259" s="481"/>
    </row>
    <row r="260" spans="1:7" ht="15">
      <c r="A260" s="481"/>
      <c r="B260" s="481"/>
      <c r="C260" s="481"/>
      <c r="D260" s="481"/>
      <c r="E260" s="481"/>
      <c r="F260" s="481"/>
      <c r="G260" s="481"/>
    </row>
    <row r="261" spans="1:7" ht="15">
      <c r="A261" s="481"/>
      <c r="B261" s="481"/>
      <c r="C261" s="481"/>
      <c r="D261" s="481"/>
      <c r="E261" s="481"/>
      <c r="F261" s="481"/>
      <c r="G261" s="481"/>
    </row>
    <row r="262" spans="1:7" ht="15">
      <c r="A262" s="481"/>
      <c r="B262" s="481"/>
      <c r="C262" s="481"/>
      <c r="D262" s="481"/>
      <c r="E262" s="481"/>
      <c r="F262" s="481"/>
      <c r="G262" s="481"/>
    </row>
    <row r="263" spans="1:7" ht="15">
      <c r="A263" s="481"/>
      <c r="B263" s="481"/>
      <c r="C263" s="481"/>
      <c r="D263" s="481"/>
      <c r="E263" s="481"/>
      <c r="F263" s="481"/>
      <c r="G263" s="481"/>
    </row>
    <row r="264" spans="1:7" ht="15">
      <c r="A264" s="481"/>
      <c r="B264" s="481"/>
      <c r="C264" s="481"/>
      <c r="D264" s="481"/>
      <c r="E264" s="481"/>
      <c r="F264" s="481"/>
      <c r="G264" s="481"/>
    </row>
    <row r="265" spans="1:7" ht="15">
      <c r="A265" s="481"/>
      <c r="B265" s="481"/>
      <c r="C265" s="481"/>
      <c r="D265" s="481"/>
      <c r="E265" s="481"/>
      <c r="F265" s="481"/>
      <c r="G265" s="481"/>
    </row>
    <row r="266" spans="1:7" ht="15">
      <c r="A266" s="481"/>
      <c r="B266" s="481"/>
      <c r="C266" s="481"/>
      <c r="D266" s="481"/>
      <c r="E266" s="481"/>
      <c r="F266" s="481"/>
      <c r="G266" s="481"/>
    </row>
    <row r="267" spans="1:7" ht="15">
      <c r="A267" s="481"/>
      <c r="B267" s="481"/>
      <c r="C267" s="481"/>
      <c r="D267" s="481"/>
      <c r="E267" s="481"/>
      <c r="F267" s="481"/>
      <c r="G267" s="481"/>
    </row>
    <row r="268" spans="1:7" ht="15">
      <c r="A268" s="481"/>
      <c r="B268" s="481"/>
      <c r="C268" s="481"/>
      <c r="D268" s="481"/>
      <c r="E268" s="481"/>
      <c r="F268" s="481"/>
      <c r="G268" s="481"/>
    </row>
    <row r="269" spans="1:7" ht="15">
      <c r="A269" s="481"/>
      <c r="B269" s="481"/>
      <c r="C269" s="481"/>
      <c r="D269" s="481"/>
      <c r="E269" s="481"/>
      <c r="F269" s="481"/>
      <c r="G269" s="481"/>
    </row>
    <row r="270" spans="1:7" ht="15">
      <c r="A270" s="481"/>
      <c r="B270" s="481"/>
      <c r="C270" s="481"/>
      <c r="D270" s="481"/>
      <c r="E270" s="481"/>
      <c r="F270" s="481"/>
      <c r="G270" s="481"/>
    </row>
    <row r="271" spans="1:7" ht="15">
      <c r="A271" s="481"/>
      <c r="B271" s="481"/>
      <c r="C271" s="481"/>
      <c r="D271" s="481"/>
      <c r="E271" s="481"/>
      <c r="F271" s="481"/>
      <c r="G271" s="481"/>
    </row>
    <row r="272" spans="1:7" ht="15">
      <c r="A272" s="481"/>
      <c r="B272" s="481"/>
      <c r="C272" s="481"/>
      <c r="D272" s="481"/>
      <c r="E272" s="481"/>
      <c r="F272" s="481"/>
      <c r="G272" s="481"/>
    </row>
    <row r="273" spans="1:7" ht="15">
      <c r="A273" s="481"/>
      <c r="B273" s="481"/>
      <c r="C273" s="481"/>
      <c r="D273" s="481"/>
      <c r="E273" s="481"/>
      <c r="F273" s="481"/>
      <c r="G273" s="481"/>
    </row>
    <row r="274" spans="1:7" ht="15">
      <c r="A274" s="481"/>
      <c r="B274" s="481"/>
      <c r="C274" s="481"/>
      <c r="D274" s="481"/>
      <c r="E274" s="481"/>
      <c r="F274" s="481"/>
      <c r="G274" s="481"/>
    </row>
    <row r="275" spans="1:7" ht="15">
      <c r="A275" s="481"/>
      <c r="B275" s="481"/>
      <c r="C275" s="481"/>
      <c r="D275" s="481"/>
      <c r="E275" s="481"/>
      <c r="F275" s="481"/>
      <c r="G275" s="481"/>
    </row>
    <row r="276" spans="1:7" ht="15">
      <c r="A276" s="481"/>
      <c r="B276" s="481"/>
      <c r="C276" s="481"/>
      <c r="D276" s="481"/>
      <c r="E276" s="481"/>
      <c r="F276" s="481"/>
      <c r="G276" s="481"/>
    </row>
    <row r="277" spans="1:7" ht="15">
      <c r="A277" s="481"/>
      <c r="B277" s="481"/>
      <c r="C277" s="481"/>
      <c r="D277" s="481"/>
      <c r="E277" s="481"/>
      <c r="F277" s="481"/>
      <c r="G277" s="481"/>
    </row>
    <row r="278" spans="1:7" ht="15">
      <c r="A278" s="481"/>
      <c r="B278" s="481"/>
      <c r="C278" s="481"/>
      <c r="D278" s="481"/>
      <c r="E278" s="481"/>
      <c r="F278" s="481"/>
      <c r="G278" s="481"/>
    </row>
    <row r="279" spans="1:7" ht="15">
      <c r="A279" s="481"/>
      <c r="B279" s="481"/>
      <c r="C279" s="481"/>
      <c r="D279" s="481"/>
      <c r="E279" s="481"/>
      <c r="F279" s="481"/>
      <c r="G279" s="481"/>
    </row>
    <row r="280" spans="1:7" ht="15">
      <c r="A280" s="481"/>
      <c r="B280" s="481"/>
      <c r="C280" s="481"/>
      <c r="D280" s="481"/>
      <c r="E280" s="481"/>
      <c r="F280" s="481"/>
      <c r="G280" s="481"/>
    </row>
    <row r="281" spans="1:7" ht="15">
      <c r="A281" s="481"/>
      <c r="B281" s="481"/>
      <c r="C281" s="481"/>
      <c r="D281" s="481"/>
      <c r="E281" s="481"/>
      <c r="F281" s="481"/>
      <c r="G281" s="481"/>
    </row>
    <row r="282" spans="1:7" ht="15">
      <c r="A282" s="481"/>
      <c r="B282" s="481"/>
      <c r="C282" s="481"/>
      <c r="D282" s="481"/>
      <c r="E282" s="481"/>
      <c r="F282" s="481"/>
      <c r="G282" s="481"/>
    </row>
    <row r="283" spans="1:7" ht="15">
      <c r="A283" s="481"/>
      <c r="B283" s="481"/>
      <c r="C283" s="481"/>
      <c r="D283" s="481"/>
      <c r="E283" s="481"/>
      <c r="F283" s="481"/>
      <c r="G283" s="481"/>
    </row>
    <row r="284" spans="1:7" ht="15">
      <c r="A284" s="481"/>
      <c r="B284" s="481"/>
      <c r="C284" s="481"/>
      <c r="D284" s="481"/>
      <c r="E284" s="481"/>
      <c r="F284" s="481"/>
      <c r="G284" s="481"/>
    </row>
    <row r="285" spans="1:7" ht="15">
      <c r="A285" s="481"/>
      <c r="B285" s="481"/>
      <c r="C285" s="481"/>
      <c r="D285" s="481"/>
      <c r="E285" s="481"/>
      <c r="F285" s="481"/>
      <c r="G285" s="481"/>
    </row>
    <row r="286" spans="1:7" ht="15">
      <c r="A286" s="481"/>
      <c r="B286" s="481"/>
      <c r="C286" s="481"/>
      <c r="D286" s="481"/>
      <c r="E286" s="481"/>
      <c r="F286" s="481"/>
      <c r="G286" s="481"/>
    </row>
    <row r="287" spans="1:7" ht="15">
      <c r="A287" s="481"/>
      <c r="B287" s="481"/>
      <c r="C287" s="481"/>
      <c r="D287" s="481"/>
      <c r="E287" s="481"/>
      <c r="F287" s="481"/>
      <c r="G287" s="481"/>
    </row>
    <row r="288" spans="1:7" ht="15">
      <c r="A288" s="481"/>
      <c r="B288" s="481"/>
      <c r="C288" s="481"/>
      <c r="D288" s="481"/>
      <c r="E288" s="481"/>
      <c r="F288" s="481"/>
      <c r="G288" s="481"/>
    </row>
    <row r="289" spans="1:7" ht="15">
      <c r="A289" s="481"/>
      <c r="B289" s="481"/>
      <c r="C289" s="481"/>
      <c r="D289" s="481"/>
      <c r="E289" s="481"/>
      <c r="F289" s="481"/>
      <c r="G289" s="481"/>
    </row>
    <row r="290" spans="1:7" ht="15">
      <c r="A290" s="481"/>
      <c r="B290" s="481"/>
      <c r="C290" s="481"/>
      <c r="D290" s="481"/>
      <c r="E290" s="481"/>
      <c r="F290" s="481"/>
      <c r="G290" s="481"/>
    </row>
    <row r="291" spans="1:7" ht="15">
      <c r="A291" s="481"/>
      <c r="B291" s="481"/>
      <c r="C291" s="481"/>
      <c r="D291" s="481"/>
      <c r="E291" s="481"/>
      <c r="F291" s="481"/>
      <c r="G291" s="481"/>
    </row>
    <row r="292" spans="1:7" ht="15">
      <c r="A292" s="481"/>
      <c r="B292" s="481"/>
      <c r="C292" s="481"/>
      <c r="D292" s="481"/>
      <c r="E292" s="481"/>
      <c r="F292" s="481"/>
      <c r="G292" s="481"/>
    </row>
    <row r="293" spans="1:7" ht="15">
      <c r="A293" s="481"/>
      <c r="B293" s="481"/>
      <c r="C293" s="481"/>
      <c r="D293" s="481"/>
      <c r="E293" s="481"/>
      <c r="F293" s="481"/>
      <c r="G293" s="481"/>
    </row>
    <row r="294" spans="1:7" ht="15">
      <c r="A294" s="481"/>
      <c r="B294" s="481"/>
      <c r="C294" s="481"/>
      <c r="D294" s="481"/>
      <c r="E294" s="481"/>
      <c r="F294" s="481"/>
      <c r="G294" s="481"/>
    </row>
    <row r="295" spans="1:7" ht="15">
      <c r="A295" s="481"/>
      <c r="B295" s="481"/>
      <c r="C295" s="481"/>
      <c r="D295" s="481"/>
      <c r="E295" s="481"/>
      <c r="F295" s="481"/>
      <c r="G295" s="481"/>
    </row>
    <row r="296" spans="1:7" ht="15">
      <c r="A296" s="481"/>
      <c r="B296" s="481"/>
      <c r="C296" s="481"/>
      <c r="D296" s="481"/>
      <c r="E296" s="481"/>
      <c r="F296" s="481"/>
      <c r="G296" s="481"/>
    </row>
    <row r="297" spans="1:7" ht="15">
      <c r="A297" s="481"/>
      <c r="B297" s="481"/>
      <c r="C297" s="481"/>
      <c r="D297" s="481"/>
      <c r="E297" s="481"/>
      <c r="F297" s="481"/>
      <c r="G297" s="481"/>
    </row>
    <row r="298" spans="1:7" ht="15">
      <c r="A298" s="481"/>
      <c r="B298" s="481"/>
      <c r="C298" s="481"/>
      <c r="D298" s="481"/>
      <c r="E298" s="481"/>
      <c r="F298" s="481"/>
      <c r="G298" s="481"/>
    </row>
    <row r="299" spans="1:7" ht="15">
      <c r="A299" s="481"/>
      <c r="B299" s="481"/>
      <c r="C299" s="481"/>
      <c r="D299" s="481"/>
      <c r="E299" s="481"/>
      <c r="F299" s="481"/>
      <c r="G299" s="481"/>
    </row>
    <row r="300" spans="1:7" ht="15">
      <c r="A300" s="481"/>
      <c r="B300" s="481"/>
      <c r="C300" s="481"/>
      <c r="D300" s="481"/>
      <c r="E300" s="481"/>
      <c r="F300" s="481"/>
      <c r="G300" s="481"/>
    </row>
    <row r="301" spans="1:7" ht="15">
      <c r="A301" s="481"/>
      <c r="B301" s="481"/>
      <c r="C301" s="481"/>
      <c r="D301" s="481"/>
      <c r="E301" s="481"/>
      <c r="F301" s="481"/>
      <c r="G301" s="481"/>
    </row>
    <row r="302" spans="1:7" ht="15">
      <c r="A302" s="481"/>
      <c r="B302" s="481"/>
      <c r="C302" s="481"/>
      <c r="D302" s="481"/>
      <c r="E302" s="481"/>
      <c r="F302" s="481"/>
      <c r="G302" s="481"/>
    </row>
    <row r="303" spans="1:7" ht="15">
      <c r="A303" s="481"/>
      <c r="B303" s="481"/>
      <c r="C303" s="481"/>
      <c r="D303" s="481"/>
      <c r="E303" s="481"/>
      <c r="F303" s="481"/>
      <c r="G303" s="481"/>
    </row>
    <row r="304" spans="1:7" ht="15">
      <c r="A304" s="481"/>
      <c r="B304" s="481"/>
      <c r="C304" s="481"/>
      <c r="D304" s="481"/>
      <c r="E304" s="481"/>
      <c r="F304" s="481"/>
      <c r="G304" s="481"/>
    </row>
    <row r="305" spans="1:7" ht="15">
      <c r="A305" s="481"/>
      <c r="B305" s="481"/>
      <c r="C305" s="481"/>
      <c r="D305" s="481"/>
      <c r="E305" s="481"/>
      <c r="F305" s="481"/>
      <c r="G305" s="481"/>
    </row>
    <row r="306" spans="1:7" ht="15">
      <c r="A306" s="481"/>
      <c r="B306" s="481"/>
      <c r="C306" s="481"/>
      <c r="D306" s="481"/>
      <c r="E306" s="481"/>
      <c r="F306" s="481"/>
      <c r="G306" s="481"/>
    </row>
    <row r="307" spans="1:7" ht="15">
      <c r="A307" s="481"/>
      <c r="B307" s="481"/>
      <c r="C307" s="481"/>
      <c r="D307" s="481"/>
      <c r="E307" s="481"/>
      <c r="F307" s="481"/>
      <c r="G307" s="481"/>
    </row>
    <row r="308" spans="1:7" ht="15">
      <c r="A308" s="481"/>
      <c r="B308" s="481"/>
      <c r="C308" s="481"/>
      <c r="D308" s="481"/>
      <c r="E308" s="481"/>
      <c r="F308" s="481"/>
      <c r="G308" s="481"/>
    </row>
    <row r="309" spans="1:7" ht="15">
      <c r="A309" s="481"/>
      <c r="B309" s="481"/>
      <c r="C309" s="481"/>
      <c r="D309" s="481"/>
      <c r="E309" s="481"/>
      <c r="F309" s="481"/>
      <c r="G309" s="481"/>
    </row>
    <row r="310" spans="1:7" ht="15">
      <c r="A310" s="481"/>
      <c r="B310" s="481"/>
      <c r="C310" s="481"/>
      <c r="D310" s="481"/>
      <c r="E310" s="481"/>
      <c r="F310" s="481"/>
      <c r="G310" s="481"/>
    </row>
    <row r="311" spans="1:7" ht="15">
      <c r="A311" s="481"/>
      <c r="B311" s="481"/>
      <c r="C311" s="481"/>
      <c r="D311" s="481"/>
      <c r="E311" s="481"/>
      <c r="F311" s="481"/>
      <c r="G311" s="481"/>
    </row>
    <row r="312" spans="1:7" ht="15">
      <c r="A312" s="481"/>
      <c r="B312" s="481"/>
      <c r="C312" s="481"/>
      <c r="D312" s="481"/>
      <c r="E312" s="481"/>
      <c r="F312" s="481"/>
      <c r="G312" s="481"/>
    </row>
    <row r="313" spans="1:7" ht="15">
      <c r="A313" s="481"/>
      <c r="B313" s="481"/>
      <c r="C313" s="481"/>
      <c r="D313" s="481"/>
      <c r="E313" s="481"/>
      <c r="F313" s="481"/>
      <c r="G313" s="481"/>
    </row>
    <row r="314" spans="1:7" ht="15">
      <c r="A314" s="481"/>
      <c r="B314" s="481"/>
      <c r="C314" s="481"/>
      <c r="D314" s="481"/>
      <c r="E314" s="481"/>
      <c r="F314" s="481"/>
      <c r="G314" s="481"/>
    </row>
    <row r="315" spans="1:7" ht="15">
      <c r="A315" s="481"/>
      <c r="B315" s="481"/>
      <c r="C315" s="481"/>
      <c r="D315" s="481"/>
      <c r="E315" s="481"/>
      <c r="F315" s="481"/>
      <c r="G315" s="481"/>
    </row>
    <row r="316" spans="1:7" ht="15">
      <c r="A316" s="481"/>
      <c r="B316" s="481"/>
      <c r="C316" s="481"/>
      <c r="D316" s="481"/>
      <c r="E316" s="481"/>
      <c r="F316" s="481"/>
      <c r="G316" s="481"/>
    </row>
    <row r="317" spans="1:7" ht="15">
      <c r="A317" s="481"/>
      <c r="B317" s="481"/>
      <c r="C317" s="481"/>
      <c r="D317" s="481"/>
      <c r="E317" s="481"/>
      <c r="F317" s="481"/>
      <c r="G317" s="481"/>
    </row>
    <row r="318" spans="1:7" ht="15">
      <c r="A318" s="481"/>
      <c r="B318" s="481"/>
      <c r="C318" s="481"/>
      <c r="D318" s="481"/>
      <c r="E318" s="481"/>
      <c r="F318" s="481"/>
      <c r="G318" s="481"/>
    </row>
    <row r="319" spans="1:7" ht="15">
      <c r="A319" s="481"/>
      <c r="B319" s="481"/>
      <c r="C319" s="481"/>
      <c r="D319" s="481"/>
      <c r="E319" s="481"/>
      <c r="F319" s="481"/>
      <c r="G319" s="481"/>
    </row>
    <row r="320" spans="1:7" ht="15">
      <c r="A320" s="481"/>
      <c r="B320" s="481"/>
      <c r="C320" s="481"/>
      <c r="D320" s="481"/>
      <c r="E320" s="481"/>
      <c r="F320" s="481"/>
      <c r="G320" s="481"/>
    </row>
    <row r="321" spans="1:7" ht="15">
      <c r="A321" s="481"/>
      <c r="B321" s="481"/>
      <c r="C321" s="481"/>
      <c r="D321" s="481"/>
      <c r="E321" s="481"/>
      <c r="F321" s="481"/>
      <c r="G321" s="481"/>
    </row>
    <row r="322" spans="1:7" ht="15">
      <c r="A322" s="481"/>
      <c r="B322" s="481"/>
      <c r="C322" s="481"/>
      <c r="D322" s="481"/>
      <c r="E322" s="481"/>
      <c r="F322" s="481"/>
      <c r="G322" s="481"/>
    </row>
    <row r="323" spans="1:7" ht="15">
      <c r="A323" s="481"/>
      <c r="B323" s="481"/>
      <c r="C323" s="481"/>
      <c r="D323" s="481"/>
      <c r="E323" s="481"/>
      <c r="F323" s="481"/>
      <c r="G323" s="481"/>
    </row>
    <row r="324" spans="1:7" ht="15">
      <c r="A324" s="481"/>
      <c r="B324" s="481"/>
      <c r="C324" s="481"/>
      <c r="D324" s="481"/>
      <c r="E324" s="481"/>
      <c r="F324" s="481"/>
      <c r="G324" s="481"/>
    </row>
    <row r="325" spans="1:7" ht="15">
      <c r="A325" s="481"/>
      <c r="B325" s="481"/>
      <c r="C325" s="481"/>
      <c r="D325" s="481"/>
      <c r="E325" s="481"/>
      <c r="F325" s="481"/>
      <c r="G325" s="481"/>
    </row>
    <row r="326" spans="1:7" ht="15">
      <c r="A326" s="481"/>
      <c r="B326" s="481"/>
      <c r="C326" s="481"/>
      <c r="D326" s="481"/>
      <c r="E326" s="481"/>
      <c r="F326" s="481"/>
      <c r="G326" s="481"/>
    </row>
    <row r="327" spans="1:7" ht="15">
      <c r="A327" s="481"/>
      <c r="B327" s="481"/>
      <c r="C327" s="481"/>
      <c r="D327" s="481"/>
      <c r="E327" s="481"/>
      <c r="F327" s="481"/>
      <c r="G327" s="481"/>
    </row>
    <row r="328" spans="1:7" ht="15">
      <c r="A328" s="481"/>
      <c r="B328" s="481"/>
      <c r="C328" s="481"/>
      <c r="D328" s="481"/>
      <c r="E328" s="481"/>
      <c r="F328" s="481"/>
      <c r="G328" s="481"/>
    </row>
    <row r="329" spans="1:7" ht="15">
      <c r="A329" s="481"/>
      <c r="B329" s="481"/>
      <c r="C329" s="481"/>
      <c r="D329" s="481"/>
      <c r="E329" s="481"/>
      <c r="F329" s="481"/>
      <c r="G329" s="481"/>
    </row>
    <row r="330" spans="1:7" ht="15">
      <c r="A330" s="481"/>
      <c r="B330" s="481"/>
      <c r="C330" s="481"/>
      <c r="D330" s="481"/>
      <c r="E330" s="481"/>
      <c r="F330" s="481"/>
      <c r="G330" s="481"/>
    </row>
    <row r="331" spans="1:7" ht="15">
      <c r="A331" s="481"/>
      <c r="B331" s="481"/>
      <c r="C331" s="481"/>
      <c r="D331" s="481"/>
      <c r="E331" s="481"/>
      <c r="F331" s="481"/>
      <c r="G331" s="481"/>
    </row>
    <row r="332" spans="1:7" ht="15">
      <c r="A332" s="481"/>
      <c r="B332" s="481"/>
      <c r="C332" s="481"/>
      <c r="D332" s="481"/>
      <c r="E332" s="481"/>
      <c r="F332" s="481"/>
      <c r="G332" s="481"/>
    </row>
    <row r="333" spans="1:7" ht="15">
      <c r="A333" s="481"/>
      <c r="B333" s="481"/>
      <c r="C333" s="481"/>
      <c r="D333" s="481"/>
      <c r="E333" s="481"/>
      <c r="F333" s="481"/>
      <c r="G333" s="481"/>
    </row>
    <row r="334" spans="1:7" ht="15">
      <c r="A334" s="481"/>
      <c r="B334" s="481"/>
      <c r="C334" s="481"/>
      <c r="D334" s="481"/>
      <c r="E334" s="481"/>
      <c r="F334" s="481"/>
      <c r="G334" s="481"/>
    </row>
    <row r="335" spans="1:7" ht="15">
      <c r="A335" s="481"/>
      <c r="B335" s="481"/>
      <c r="C335" s="481"/>
      <c r="D335" s="481"/>
      <c r="E335" s="481"/>
      <c r="F335" s="481"/>
      <c r="G335" s="481"/>
    </row>
    <row r="336" spans="1:7" ht="15">
      <c r="A336" s="481"/>
      <c r="B336" s="481"/>
      <c r="C336" s="481"/>
      <c r="D336" s="481"/>
      <c r="E336" s="481"/>
      <c r="F336" s="481"/>
      <c r="G336" s="481"/>
    </row>
    <row r="337" spans="1:7" ht="15">
      <c r="A337" s="481"/>
      <c r="B337" s="481"/>
      <c r="C337" s="481"/>
      <c r="D337" s="481"/>
      <c r="E337" s="481"/>
      <c r="F337" s="481"/>
      <c r="G337" s="481"/>
    </row>
    <row r="338" spans="1:7" ht="15">
      <c r="A338" s="481"/>
      <c r="B338" s="481"/>
      <c r="C338" s="481"/>
      <c r="D338" s="481"/>
      <c r="E338" s="481"/>
      <c r="F338" s="481"/>
      <c r="G338" s="481"/>
    </row>
    <row r="339" spans="1:7" ht="15">
      <c r="A339" s="481"/>
      <c r="B339" s="481"/>
      <c r="C339" s="481"/>
      <c r="D339" s="481"/>
      <c r="E339" s="481"/>
      <c r="F339" s="481"/>
      <c r="G339" s="481"/>
    </row>
    <row r="340" spans="1:7" ht="15">
      <c r="A340" s="481"/>
      <c r="B340" s="481"/>
      <c r="C340" s="481"/>
      <c r="D340" s="481"/>
      <c r="E340" s="481"/>
      <c r="F340" s="481"/>
      <c r="G340" s="481"/>
    </row>
    <row r="341" spans="1:7" ht="15">
      <c r="A341" s="481"/>
      <c r="B341" s="481"/>
      <c r="C341" s="481"/>
      <c r="D341" s="481"/>
      <c r="E341" s="481"/>
      <c r="F341" s="481"/>
      <c r="G341" s="481"/>
    </row>
    <row r="342" spans="1:7" ht="15">
      <c r="A342" s="481"/>
      <c r="B342" s="481"/>
      <c r="C342" s="481"/>
      <c r="D342" s="481"/>
      <c r="E342" s="481"/>
      <c r="F342" s="481"/>
      <c r="G342" s="481"/>
    </row>
    <row r="343" spans="1:7" ht="15">
      <c r="A343" s="481"/>
      <c r="B343" s="481"/>
      <c r="C343" s="481"/>
      <c r="D343" s="481"/>
      <c r="E343" s="481"/>
      <c r="F343" s="481"/>
      <c r="G343" s="481"/>
    </row>
    <row r="344" spans="1:7" ht="15">
      <c r="A344" s="481"/>
      <c r="B344" s="481"/>
      <c r="C344" s="481"/>
      <c r="D344" s="481"/>
      <c r="E344" s="481"/>
      <c r="F344" s="481"/>
      <c r="G344" s="481"/>
    </row>
    <row r="345" spans="1:7" ht="15">
      <c r="A345" s="481"/>
      <c r="B345" s="481"/>
      <c r="C345" s="481"/>
      <c r="D345" s="481"/>
      <c r="E345" s="481"/>
      <c r="F345" s="481"/>
      <c r="G345" s="481"/>
    </row>
    <row r="346" spans="1:7" ht="15">
      <c r="A346" s="481"/>
      <c r="B346" s="481"/>
      <c r="C346" s="481"/>
      <c r="D346" s="481"/>
      <c r="E346" s="481"/>
      <c r="F346" s="481"/>
      <c r="G346" s="481"/>
    </row>
    <row r="347" spans="1:7" ht="15">
      <c r="A347" s="481"/>
      <c r="B347" s="481"/>
      <c r="C347" s="481"/>
      <c r="D347" s="481"/>
      <c r="E347" s="481"/>
      <c r="F347" s="481"/>
      <c r="G347" s="481"/>
    </row>
    <row r="348" spans="1:7" ht="15">
      <c r="A348" s="481"/>
      <c r="B348" s="481"/>
      <c r="C348" s="481"/>
      <c r="D348" s="481"/>
      <c r="E348" s="481"/>
      <c r="F348" s="481"/>
      <c r="G348" s="481"/>
    </row>
    <row r="349" spans="1:7" ht="15">
      <c r="A349" s="481"/>
      <c r="B349" s="481"/>
      <c r="C349" s="481"/>
      <c r="D349" s="481"/>
      <c r="E349" s="481"/>
      <c r="F349" s="481"/>
      <c r="G349" s="481"/>
    </row>
    <row r="350" spans="1:7" ht="15">
      <c r="A350" s="481"/>
      <c r="B350" s="481"/>
      <c r="C350" s="481"/>
      <c r="D350" s="481"/>
      <c r="E350" s="481"/>
      <c r="F350" s="481"/>
      <c r="G350" s="481"/>
    </row>
    <row r="351" spans="1:7" ht="15">
      <c r="A351" s="481"/>
      <c r="B351" s="481"/>
      <c r="C351" s="481"/>
      <c r="D351" s="481"/>
      <c r="E351" s="481"/>
      <c r="F351" s="481"/>
      <c r="G351" s="481"/>
    </row>
    <row r="352" spans="1:7" ht="15">
      <c r="A352" s="481"/>
      <c r="B352" s="481"/>
      <c r="C352" s="481"/>
      <c r="D352" s="481"/>
      <c r="E352" s="481"/>
      <c r="F352" s="481"/>
      <c r="G352" s="481"/>
    </row>
    <row r="353" spans="1:7" ht="15">
      <c r="A353" s="481"/>
      <c r="B353" s="481"/>
      <c r="C353" s="481"/>
      <c r="D353" s="481"/>
      <c r="E353" s="481"/>
      <c r="F353" s="481"/>
      <c r="G353" s="481"/>
    </row>
    <row r="354" spans="1:7" ht="15">
      <c r="A354" s="481"/>
      <c r="B354" s="481"/>
      <c r="C354" s="481"/>
      <c r="D354" s="481"/>
      <c r="E354" s="481"/>
      <c r="F354" s="481"/>
      <c r="G354" s="481"/>
    </row>
    <row r="355" spans="1:7" ht="15">
      <c r="A355" s="481"/>
      <c r="B355" s="481"/>
      <c r="C355" s="481"/>
      <c r="D355" s="481"/>
      <c r="E355" s="481"/>
      <c r="F355" s="481"/>
      <c r="G355" s="481"/>
    </row>
    <row r="356" spans="1:7" ht="15">
      <c r="A356" s="481"/>
      <c r="B356" s="481"/>
      <c r="C356" s="481"/>
      <c r="D356" s="481"/>
      <c r="E356" s="481"/>
      <c r="F356" s="481"/>
      <c r="G356" s="481"/>
    </row>
    <row r="357" spans="1:7" ht="15">
      <c r="A357" s="481"/>
      <c r="B357" s="481"/>
      <c r="C357" s="481"/>
      <c r="D357" s="481"/>
      <c r="E357" s="481"/>
      <c r="F357" s="481"/>
      <c r="G357" s="481"/>
    </row>
    <row r="358" spans="1:7" ht="15">
      <c r="A358" s="481"/>
      <c r="B358" s="481"/>
      <c r="C358" s="481"/>
      <c r="D358" s="481"/>
      <c r="E358" s="481"/>
      <c r="F358" s="481"/>
      <c r="G358" s="481"/>
    </row>
    <row r="359" spans="1:7" ht="15">
      <c r="A359" s="481"/>
      <c r="B359" s="481"/>
      <c r="C359" s="481"/>
      <c r="D359" s="481"/>
      <c r="E359" s="481"/>
      <c r="F359" s="481"/>
      <c r="G359" s="481"/>
    </row>
    <row r="360" spans="1:7" ht="15">
      <c r="A360" s="481"/>
      <c r="B360" s="481"/>
      <c r="C360" s="481"/>
      <c r="D360" s="481"/>
      <c r="E360" s="481"/>
      <c r="F360" s="481"/>
      <c r="G360" s="481"/>
    </row>
    <row r="361" spans="1:7" ht="15">
      <c r="A361" s="481"/>
      <c r="B361" s="481"/>
      <c r="C361" s="481"/>
      <c r="D361" s="481"/>
      <c r="E361" s="481"/>
      <c r="F361" s="481"/>
      <c r="G361" s="481"/>
    </row>
    <row r="362" spans="1:7" ht="15">
      <c r="A362" s="481"/>
      <c r="B362" s="481"/>
      <c r="C362" s="481"/>
      <c r="D362" s="481"/>
      <c r="E362" s="481"/>
      <c r="F362" s="481"/>
      <c r="G362" s="481"/>
    </row>
    <row r="363" spans="1:7" ht="15">
      <c r="A363" s="481"/>
      <c r="B363" s="481"/>
      <c r="C363" s="481"/>
      <c r="D363" s="481"/>
      <c r="E363" s="481"/>
      <c r="F363" s="481"/>
      <c r="G363" s="481"/>
    </row>
    <row r="364" spans="1:7" ht="15">
      <c r="A364" s="481"/>
      <c r="B364" s="481"/>
      <c r="C364" s="481"/>
      <c r="D364" s="481"/>
      <c r="E364" s="481"/>
      <c r="F364" s="481"/>
      <c r="G364" s="481"/>
    </row>
    <row r="365" spans="1:7" ht="15">
      <c r="A365" s="481"/>
      <c r="B365" s="481"/>
      <c r="C365" s="481"/>
      <c r="D365" s="481"/>
      <c r="E365" s="481"/>
      <c r="F365" s="481"/>
      <c r="G365" s="481"/>
    </row>
    <row r="366" spans="1:7" ht="15">
      <c r="A366" s="481"/>
      <c r="B366" s="481"/>
      <c r="C366" s="481"/>
      <c r="D366" s="481"/>
      <c r="E366" s="481"/>
      <c r="F366" s="481"/>
      <c r="G366" s="481"/>
    </row>
    <row r="367" spans="1:7" ht="15">
      <c r="A367" s="481"/>
      <c r="B367" s="481"/>
      <c r="C367" s="481"/>
      <c r="D367" s="481"/>
      <c r="E367" s="481"/>
      <c r="F367" s="481"/>
      <c r="G367" s="481"/>
    </row>
    <row r="368" spans="1:7" ht="15">
      <c r="A368" s="481"/>
      <c r="B368" s="481"/>
      <c r="C368" s="481"/>
      <c r="D368" s="481"/>
      <c r="E368" s="481"/>
      <c r="F368" s="481"/>
      <c r="G368" s="481"/>
    </row>
    <row r="369" spans="1:7" ht="15">
      <c r="A369" s="481"/>
      <c r="B369" s="481"/>
      <c r="C369" s="481"/>
      <c r="D369" s="481"/>
      <c r="E369" s="481"/>
      <c r="F369" s="481"/>
      <c r="G369" s="481"/>
    </row>
    <row r="370" spans="1:7" ht="15">
      <c r="A370" s="481"/>
      <c r="B370" s="481"/>
      <c r="C370" s="481"/>
      <c r="D370" s="481"/>
      <c r="E370" s="481"/>
      <c r="F370" s="481"/>
      <c r="G370" s="481"/>
    </row>
    <row r="371" spans="1:7" ht="15">
      <c r="A371" s="481"/>
      <c r="B371" s="481"/>
      <c r="C371" s="481"/>
      <c r="D371" s="481"/>
      <c r="E371" s="481"/>
      <c r="F371" s="481"/>
      <c r="G371" s="481"/>
    </row>
    <row r="372" spans="1:7" ht="15">
      <c r="A372" s="481"/>
      <c r="B372" s="481"/>
      <c r="C372" s="481"/>
      <c r="D372" s="481"/>
      <c r="E372" s="481"/>
      <c r="F372" s="481"/>
      <c r="G372" s="481"/>
    </row>
    <row r="373" spans="1:7" ht="15">
      <c r="A373" s="481"/>
      <c r="B373" s="481"/>
      <c r="C373" s="481"/>
      <c r="D373" s="481"/>
      <c r="E373" s="481"/>
      <c r="F373" s="481"/>
      <c r="G373" s="481"/>
    </row>
    <row r="374" spans="1:7" ht="15">
      <c r="A374" s="481"/>
      <c r="B374" s="481"/>
      <c r="C374" s="481"/>
      <c r="D374" s="481"/>
      <c r="E374" s="481"/>
      <c r="F374" s="481"/>
      <c r="G374" s="481"/>
    </row>
    <row r="375" spans="1:7" ht="15">
      <c r="A375" s="481"/>
      <c r="B375" s="481"/>
      <c r="C375" s="481"/>
      <c r="D375" s="481"/>
      <c r="E375" s="481"/>
      <c r="F375" s="481"/>
      <c r="G375" s="481"/>
    </row>
    <row r="376" spans="1:7" ht="15">
      <c r="A376" s="481"/>
      <c r="B376" s="481"/>
      <c r="C376" s="481"/>
      <c r="D376" s="481"/>
      <c r="E376" s="481"/>
      <c r="F376" s="481"/>
      <c r="G376" s="481"/>
    </row>
    <row r="377" spans="1:7" ht="15">
      <c r="A377" s="481"/>
      <c r="B377" s="481"/>
      <c r="C377" s="481"/>
      <c r="D377" s="481"/>
      <c r="E377" s="481"/>
      <c r="F377" s="481"/>
      <c r="G377" s="481"/>
    </row>
    <row r="378" spans="1:7" ht="15">
      <c r="A378" s="481"/>
      <c r="B378" s="481"/>
      <c r="C378" s="481"/>
      <c r="D378" s="481"/>
      <c r="E378" s="481"/>
      <c r="F378" s="481"/>
      <c r="G378" s="481"/>
    </row>
    <row r="379" spans="1:7" ht="15">
      <c r="A379" s="481"/>
      <c r="B379" s="481"/>
      <c r="C379" s="481"/>
      <c r="D379" s="481"/>
      <c r="E379" s="481"/>
      <c r="F379" s="481"/>
      <c r="G379" s="481"/>
    </row>
    <row r="380" spans="1:7" ht="15">
      <c r="A380" s="481"/>
      <c r="B380" s="481"/>
      <c r="C380" s="481"/>
      <c r="D380" s="481"/>
      <c r="E380" s="481"/>
      <c r="F380" s="481"/>
      <c r="G380" s="481"/>
    </row>
    <row r="381" spans="1:7" ht="15">
      <c r="A381" s="481"/>
      <c r="B381" s="481"/>
      <c r="C381" s="481"/>
      <c r="D381" s="481"/>
      <c r="E381" s="481"/>
      <c r="F381" s="481"/>
      <c r="G381" s="481"/>
    </row>
    <row r="382" spans="1:7" ht="15">
      <c r="A382" s="481"/>
      <c r="B382" s="481"/>
      <c r="C382" s="481"/>
      <c r="D382" s="481"/>
      <c r="E382" s="481"/>
      <c r="F382" s="481"/>
      <c r="G382" s="481"/>
    </row>
    <row r="383" spans="1:7" ht="15">
      <c r="A383" s="481"/>
      <c r="B383" s="481"/>
      <c r="C383" s="481"/>
      <c r="D383" s="481"/>
      <c r="E383" s="481"/>
      <c r="F383" s="481"/>
      <c r="G383" s="481"/>
    </row>
    <row r="384" spans="1:7" ht="15">
      <c r="A384" s="481"/>
      <c r="B384" s="481"/>
      <c r="C384" s="481"/>
      <c r="D384" s="481"/>
      <c r="E384" s="481"/>
      <c r="F384" s="481"/>
      <c r="G384" s="481"/>
    </row>
    <row r="385" spans="1:7" ht="15">
      <c r="A385" s="481"/>
      <c r="B385" s="481"/>
      <c r="C385" s="481"/>
      <c r="D385" s="481"/>
      <c r="E385" s="481"/>
      <c r="F385" s="481"/>
      <c r="G385" s="481"/>
    </row>
    <row r="386" spans="1:7" ht="15">
      <c r="A386" s="481"/>
      <c r="B386" s="481"/>
      <c r="C386" s="481"/>
      <c r="D386" s="481"/>
      <c r="E386" s="481"/>
      <c r="F386" s="481"/>
      <c r="G386" s="481"/>
    </row>
    <row r="387" spans="1:7" ht="15">
      <c r="A387" s="481"/>
      <c r="B387" s="481"/>
      <c r="C387" s="481"/>
      <c r="D387" s="481"/>
      <c r="E387" s="481"/>
      <c r="F387" s="481"/>
      <c r="G387" s="481"/>
    </row>
    <row r="388" spans="1:7" ht="15">
      <c r="A388" s="481"/>
      <c r="B388" s="481"/>
      <c r="C388" s="481"/>
      <c r="D388" s="481"/>
      <c r="E388" s="481"/>
      <c r="F388" s="481"/>
      <c r="G388" s="481"/>
    </row>
    <row r="389" spans="1:7" ht="15">
      <c r="A389" s="481"/>
      <c r="B389" s="481"/>
      <c r="C389" s="481"/>
      <c r="D389" s="481"/>
      <c r="E389" s="481"/>
      <c r="F389" s="481"/>
      <c r="G389" s="481"/>
    </row>
    <row r="390" spans="1:7" ht="15">
      <c r="A390" s="481"/>
      <c r="B390" s="481"/>
      <c r="C390" s="481"/>
      <c r="D390" s="481"/>
      <c r="E390" s="481"/>
      <c r="F390" s="481"/>
      <c r="G390" s="481"/>
    </row>
    <row r="391" spans="1:7" ht="15">
      <c r="A391" s="481"/>
      <c r="B391" s="481"/>
      <c r="C391" s="481"/>
      <c r="D391" s="481"/>
      <c r="E391" s="481"/>
      <c r="F391" s="481"/>
      <c r="G391" s="481"/>
    </row>
    <row r="392" spans="1:7" ht="15">
      <c r="A392" s="481"/>
      <c r="B392" s="481"/>
      <c r="C392" s="481"/>
      <c r="D392" s="481"/>
      <c r="E392" s="481"/>
      <c r="F392" s="481"/>
      <c r="G392" s="481"/>
    </row>
    <row r="393" spans="1:7" ht="15">
      <c r="A393" s="481"/>
      <c r="B393" s="481"/>
      <c r="C393" s="481"/>
      <c r="D393" s="481"/>
      <c r="E393" s="481"/>
      <c r="F393" s="481"/>
      <c r="G393" s="481"/>
    </row>
    <row r="394" spans="1:7" ht="15">
      <c r="A394" s="481"/>
      <c r="B394" s="481"/>
      <c r="C394" s="481"/>
      <c r="D394" s="481"/>
      <c r="E394" s="481"/>
      <c r="F394" s="481"/>
      <c r="G394" s="481"/>
    </row>
    <row r="395" spans="1:7" ht="15">
      <c r="A395" s="481"/>
      <c r="B395" s="481"/>
      <c r="C395" s="481"/>
      <c r="D395" s="481"/>
      <c r="E395" s="481"/>
      <c r="F395" s="481"/>
      <c r="G395" s="481"/>
    </row>
    <row r="396" spans="1:7" ht="15">
      <c r="A396" s="481"/>
      <c r="B396" s="481"/>
      <c r="C396" s="481"/>
      <c r="D396" s="481"/>
      <c r="E396" s="481"/>
      <c r="F396" s="481"/>
      <c r="G396" s="481"/>
    </row>
    <row r="397" spans="1:7" ht="15">
      <c r="A397" s="481"/>
      <c r="B397" s="481"/>
      <c r="C397" s="481"/>
      <c r="D397" s="481"/>
      <c r="E397" s="481"/>
      <c r="F397" s="481"/>
      <c r="G397" s="481"/>
    </row>
    <row r="398" spans="1:7" ht="15">
      <c r="A398" s="481"/>
      <c r="B398" s="481"/>
      <c r="C398" s="481"/>
      <c r="D398" s="481"/>
      <c r="E398" s="481"/>
      <c r="F398" s="481"/>
      <c r="G398" s="481"/>
    </row>
    <row r="399" spans="1:7" ht="15">
      <c r="A399" s="481"/>
      <c r="B399" s="481"/>
      <c r="C399" s="481"/>
      <c r="D399" s="481"/>
      <c r="E399" s="481"/>
      <c r="F399" s="481"/>
      <c r="G399" s="481"/>
    </row>
    <row r="400" spans="1:7" ht="15">
      <c r="A400" s="481"/>
      <c r="B400" s="481"/>
      <c r="C400" s="481"/>
      <c r="D400" s="481"/>
      <c r="E400" s="481"/>
      <c r="F400" s="481"/>
      <c r="G400" s="481"/>
    </row>
    <row r="401" spans="1:7" ht="15">
      <c r="A401" s="481"/>
      <c r="B401" s="481"/>
      <c r="C401" s="481"/>
      <c r="D401" s="481"/>
      <c r="E401" s="481"/>
      <c r="F401" s="481"/>
      <c r="G401" s="481"/>
    </row>
    <row r="402" spans="1:7" ht="15">
      <c r="A402" s="481"/>
      <c r="B402" s="481"/>
      <c r="C402" s="481"/>
      <c r="D402" s="481"/>
      <c r="E402" s="481"/>
      <c r="F402" s="481"/>
      <c r="G402" s="481"/>
    </row>
    <row r="403" spans="1:7" ht="15">
      <c r="A403" s="481"/>
      <c r="B403" s="481"/>
      <c r="C403" s="481"/>
      <c r="D403" s="481"/>
      <c r="E403" s="481"/>
      <c r="F403" s="481"/>
      <c r="G403" s="481"/>
    </row>
    <row r="404" spans="1:7" ht="15">
      <c r="A404" s="481"/>
      <c r="B404" s="481"/>
      <c r="C404" s="481"/>
      <c r="D404" s="481"/>
      <c r="E404" s="481"/>
      <c r="F404" s="481"/>
      <c r="G404" s="481"/>
    </row>
    <row r="405" spans="1:7" ht="15">
      <c r="A405" s="481"/>
      <c r="B405" s="481"/>
      <c r="C405" s="481"/>
      <c r="D405" s="481"/>
      <c r="E405" s="481"/>
      <c r="F405" s="481"/>
      <c r="G405" s="481"/>
    </row>
    <row r="406" spans="1:7" ht="15">
      <c r="A406" s="481"/>
      <c r="B406" s="481"/>
      <c r="C406" s="481"/>
      <c r="D406" s="481"/>
      <c r="E406" s="481"/>
      <c r="F406" s="481"/>
      <c r="G406" s="481"/>
    </row>
    <row r="407" spans="1:7" ht="15">
      <c r="A407" s="481"/>
      <c r="B407" s="481"/>
      <c r="C407" s="481"/>
      <c r="D407" s="481"/>
      <c r="E407" s="481"/>
      <c r="F407" s="481"/>
      <c r="G407" s="481"/>
    </row>
    <row r="408" spans="1:7" ht="15">
      <c r="A408" s="481"/>
      <c r="B408" s="481"/>
      <c r="C408" s="481"/>
      <c r="D408" s="481"/>
      <c r="E408" s="481"/>
      <c r="F408" s="481"/>
      <c r="G408" s="481"/>
    </row>
    <row r="409" spans="1:7" ht="15">
      <c r="A409" s="481"/>
      <c r="B409" s="481"/>
      <c r="C409" s="481"/>
      <c r="D409" s="481"/>
      <c r="E409" s="481"/>
      <c r="F409" s="481"/>
      <c r="G409" s="481"/>
    </row>
    <row r="410" spans="1:7" ht="15">
      <c r="A410" s="481"/>
      <c r="B410" s="481"/>
      <c r="C410" s="481"/>
      <c r="D410" s="481"/>
      <c r="E410" s="481"/>
      <c r="F410" s="481"/>
      <c r="G410" s="481"/>
    </row>
    <row r="411" spans="1:7" ht="15">
      <c r="A411" s="481"/>
      <c r="B411" s="481"/>
      <c r="C411" s="481"/>
      <c r="D411" s="481"/>
      <c r="E411" s="481"/>
      <c r="F411" s="481"/>
      <c r="G411" s="481"/>
    </row>
    <row r="412" spans="1:7" ht="15">
      <c r="A412" s="481"/>
      <c r="B412" s="481"/>
      <c r="C412" s="481"/>
      <c r="D412" s="481"/>
      <c r="E412" s="481"/>
      <c r="F412" s="481"/>
      <c r="G412" s="481"/>
    </row>
    <row r="413" spans="1:7" ht="15">
      <c r="A413" s="481"/>
      <c r="B413" s="481"/>
      <c r="C413" s="481"/>
      <c r="D413" s="481"/>
      <c r="E413" s="481"/>
      <c r="F413" s="481"/>
      <c r="G413" s="481"/>
    </row>
    <row r="414" spans="1:7" ht="15">
      <c r="A414" s="481"/>
      <c r="B414" s="481"/>
      <c r="C414" s="481"/>
      <c r="D414" s="481"/>
      <c r="E414" s="481"/>
      <c r="F414" s="481"/>
      <c r="G414" s="481"/>
    </row>
    <row r="415" spans="1:7" ht="15">
      <c r="A415" s="481"/>
      <c r="B415" s="481"/>
      <c r="C415" s="481"/>
      <c r="D415" s="481"/>
      <c r="E415" s="481"/>
      <c r="F415" s="481"/>
      <c r="G415" s="481"/>
    </row>
    <row r="416" spans="1:7" ht="15">
      <c r="A416" s="481"/>
      <c r="B416" s="481"/>
      <c r="C416" s="481"/>
      <c r="D416" s="481"/>
      <c r="E416" s="481"/>
      <c r="F416" s="481"/>
      <c r="G416" s="481"/>
    </row>
    <row r="417" spans="1:7" ht="15">
      <c r="A417" s="481"/>
      <c r="B417" s="481"/>
      <c r="C417" s="481"/>
      <c r="D417" s="481"/>
      <c r="E417" s="481"/>
      <c r="F417" s="481"/>
      <c r="G417" s="481"/>
    </row>
    <row r="418" spans="1:7" ht="15">
      <c r="A418" s="481"/>
      <c r="B418" s="481"/>
      <c r="C418" s="481"/>
      <c r="D418" s="481"/>
      <c r="E418" s="481"/>
      <c r="F418" s="481"/>
      <c r="G418" s="481"/>
    </row>
    <row r="419" spans="1:7" ht="15">
      <c r="A419" s="481"/>
      <c r="B419" s="481"/>
      <c r="C419" s="481"/>
      <c r="D419" s="481"/>
      <c r="E419" s="481"/>
      <c r="F419" s="481"/>
      <c r="G419" s="481"/>
    </row>
    <row r="420" spans="1:7" ht="15">
      <c r="A420" s="481"/>
      <c r="B420" s="481"/>
      <c r="C420" s="481"/>
      <c r="D420" s="481"/>
      <c r="E420" s="481"/>
      <c r="F420" s="481"/>
      <c r="G420" s="481"/>
    </row>
    <row r="421" spans="1:7" ht="15">
      <c r="A421" s="481"/>
      <c r="B421" s="481"/>
      <c r="C421" s="481"/>
      <c r="D421" s="481"/>
      <c r="E421" s="481"/>
      <c r="F421" s="481"/>
      <c r="G421" s="481"/>
    </row>
    <row r="422" spans="1:7" ht="15">
      <c r="A422" s="481"/>
      <c r="B422" s="481"/>
      <c r="C422" s="481"/>
      <c r="D422" s="481"/>
      <c r="E422" s="481"/>
      <c r="F422" s="481"/>
      <c r="G422" s="481"/>
    </row>
    <row r="423" spans="1:7" ht="15">
      <c r="A423" s="481"/>
      <c r="B423" s="481"/>
      <c r="C423" s="481"/>
      <c r="D423" s="481"/>
      <c r="E423" s="481"/>
      <c r="F423" s="481"/>
      <c r="G423" s="481"/>
    </row>
    <row r="424" spans="1:7" ht="15">
      <c r="A424" s="481"/>
      <c r="B424" s="481"/>
      <c r="C424" s="481"/>
      <c r="D424" s="481"/>
      <c r="E424" s="481"/>
      <c r="F424" s="481"/>
      <c r="G424" s="481"/>
    </row>
    <row r="425" spans="1:7" ht="15">
      <c r="A425" s="481"/>
      <c r="B425" s="481"/>
      <c r="C425" s="481"/>
      <c r="D425" s="481"/>
      <c r="E425" s="481"/>
      <c r="F425" s="481"/>
      <c r="G425" s="481"/>
    </row>
    <row r="426" spans="1:7" ht="15">
      <c r="A426" s="481"/>
      <c r="B426" s="481"/>
      <c r="C426" s="481"/>
      <c r="D426" s="481"/>
      <c r="E426" s="481"/>
      <c r="F426" s="481"/>
      <c r="G426" s="481"/>
    </row>
    <row r="427" spans="1:7" ht="15">
      <c r="A427" s="481"/>
      <c r="B427" s="481"/>
      <c r="C427" s="481"/>
      <c r="D427" s="481"/>
      <c r="E427" s="481"/>
      <c r="F427" s="481"/>
      <c r="G427" s="481"/>
    </row>
    <row r="428" spans="1:7" ht="15">
      <c r="A428" s="481"/>
      <c r="B428" s="481"/>
      <c r="C428" s="481"/>
      <c r="D428" s="481"/>
      <c r="E428" s="481"/>
      <c r="F428" s="481"/>
      <c r="G428" s="481"/>
    </row>
    <row r="429" spans="1:7" ht="15">
      <c r="A429" s="481"/>
      <c r="B429" s="481"/>
      <c r="C429" s="481"/>
      <c r="D429" s="481"/>
      <c r="E429" s="481"/>
      <c r="F429" s="481"/>
      <c r="G429" s="481"/>
    </row>
    <row r="430" spans="1:7" ht="15">
      <c r="A430" s="481"/>
      <c r="B430" s="481"/>
      <c r="C430" s="481"/>
      <c r="D430" s="481"/>
      <c r="E430" s="481"/>
      <c r="F430" s="481"/>
      <c r="G430" s="481"/>
    </row>
    <row r="431" spans="1:7" ht="15">
      <c r="A431" s="481"/>
      <c r="B431" s="481"/>
      <c r="C431" s="481"/>
      <c r="D431" s="481"/>
      <c r="E431" s="481"/>
      <c r="F431" s="481"/>
      <c r="G431" s="481"/>
    </row>
    <row r="432" spans="1:7" ht="15">
      <c r="A432" s="481"/>
      <c r="B432" s="481"/>
      <c r="C432" s="481"/>
      <c r="D432" s="481"/>
      <c r="E432" s="481"/>
      <c r="F432" s="481"/>
      <c r="G432" s="481"/>
    </row>
    <row r="433" spans="1:7" ht="15">
      <c r="A433" s="481"/>
      <c r="B433" s="481"/>
      <c r="C433" s="481"/>
      <c r="D433" s="481"/>
      <c r="E433" s="481"/>
      <c r="F433" s="481"/>
      <c r="G433" s="481"/>
    </row>
    <row r="434" spans="1:7" ht="15">
      <c r="A434" s="481"/>
      <c r="B434" s="481"/>
      <c r="C434" s="481"/>
      <c r="D434" s="481"/>
      <c r="E434" s="481"/>
      <c r="F434" s="481"/>
      <c r="G434" s="481"/>
    </row>
    <row r="435" spans="1:7" ht="15">
      <c r="A435" s="481"/>
      <c r="B435" s="481"/>
      <c r="C435" s="481"/>
      <c r="D435" s="481"/>
      <c r="E435" s="481"/>
      <c r="F435" s="481"/>
      <c r="G435" s="481"/>
    </row>
    <row r="436" spans="1:7" ht="15">
      <c r="A436" s="481"/>
      <c r="B436" s="481"/>
      <c r="C436" s="481"/>
      <c r="D436" s="481"/>
      <c r="E436" s="481"/>
      <c r="F436" s="481"/>
      <c r="G436" s="481"/>
    </row>
    <row r="437" spans="1:7" ht="15">
      <c r="A437" s="481"/>
      <c r="B437" s="481"/>
      <c r="C437" s="481"/>
      <c r="D437" s="481"/>
      <c r="E437" s="481"/>
      <c r="F437" s="481"/>
      <c r="G437" s="481"/>
    </row>
    <row r="438" spans="1:7" ht="15">
      <c r="A438" s="481"/>
      <c r="B438" s="481"/>
      <c r="C438" s="481"/>
      <c r="D438" s="481"/>
      <c r="E438" s="481"/>
      <c r="F438" s="481"/>
      <c r="G438" s="481"/>
    </row>
    <row r="439" spans="1:7" ht="15">
      <c r="A439" s="481"/>
      <c r="B439" s="481"/>
      <c r="C439" s="481"/>
      <c r="D439" s="481"/>
      <c r="E439" s="481"/>
      <c r="F439" s="481"/>
      <c r="G439" s="481"/>
    </row>
    <row r="440" spans="1:7" ht="15">
      <c r="A440" s="481"/>
      <c r="B440" s="481"/>
      <c r="C440" s="481"/>
      <c r="D440" s="481"/>
      <c r="E440" s="481"/>
      <c r="F440" s="481"/>
      <c r="G440" s="481"/>
    </row>
    <row r="441" spans="1:7" ht="15">
      <c r="A441" s="481"/>
      <c r="B441" s="481"/>
      <c r="C441" s="481"/>
      <c r="D441" s="481"/>
      <c r="E441" s="481"/>
      <c r="F441" s="481"/>
      <c r="G441" s="481"/>
    </row>
    <row r="442" spans="1:7" ht="15">
      <c r="A442" s="481"/>
      <c r="B442" s="481"/>
      <c r="C442" s="481"/>
      <c r="D442" s="481"/>
      <c r="E442" s="481"/>
      <c r="F442" s="481"/>
      <c r="G442" s="481"/>
    </row>
    <row r="443" spans="1:7" ht="15">
      <c r="A443" s="481"/>
      <c r="B443" s="481"/>
      <c r="C443" s="481"/>
      <c r="D443" s="481"/>
      <c r="E443" s="481"/>
      <c r="F443" s="481"/>
      <c r="G443" s="481"/>
    </row>
    <row r="444" spans="1:7" ht="15">
      <c r="A444" s="481"/>
      <c r="B444" s="481"/>
      <c r="C444" s="481"/>
      <c r="D444" s="481"/>
      <c r="E444" s="481"/>
      <c r="F444" s="481"/>
      <c r="G444" s="481"/>
    </row>
    <row r="445" spans="1:7" ht="15">
      <c r="A445" s="481"/>
      <c r="B445" s="481"/>
      <c r="C445" s="481"/>
      <c r="D445" s="481"/>
      <c r="E445" s="481"/>
      <c r="F445" s="481"/>
      <c r="G445" s="481"/>
    </row>
    <row r="446" spans="1:7" ht="15">
      <c r="A446" s="481"/>
      <c r="B446" s="481"/>
      <c r="C446" s="481"/>
      <c r="D446" s="481"/>
      <c r="E446" s="481"/>
      <c r="F446" s="481"/>
      <c r="G446" s="481"/>
    </row>
    <row r="447" spans="1:7" ht="15">
      <c r="A447" s="481"/>
      <c r="B447" s="481"/>
      <c r="C447" s="481"/>
      <c r="D447" s="481"/>
      <c r="E447" s="481"/>
      <c r="F447" s="481"/>
      <c r="G447" s="481"/>
    </row>
    <row r="448" spans="1:7" ht="15">
      <c r="A448" s="481"/>
      <c r="B448" s="481"/>
      <c r="C448" s="481"/>
      <c r="D448" s="481"/>
      <c r="E448" s="481"/>
      <c r="F448" s="481"/>
      <c r="G448" s="481"/>
    </row>
    <row r="449" spans="1:7" ht="15">
      <c r="A449" s="481"/>
      <c r="B449" s="481"/>
      <c r="C449" s="481"/>
      <c r="D449" s="481"/>
      <c r="E449" s="481"/>
      <c r="F449" s="481"/>
      <c r="G449" s="481"/>
    </row>
    <row r="450" spans="1:7" ht="15">
      <c r="A450" s="481"/>
      <c r="B450" s="481"/>
      <c r="C450" s="481"/>
      <c r="D450" s="481"/>
      <c r="E450" s="481"/>
      <c r="F450" s="481"/>
      <c r="G450" s="481"/>
    </row>
    <row r="451" spans="1:7" ht="15">
      <c r="A451" s="481"/>
      <c r="B451" s="481"/>
      <c r="C451" s="481"/>
      <c r="D451" s="481"/>
      <c r="E451" s="481"/>
      <c r="F451" s="481"/>
      <c r="G451" s="481"/>
    </row>
    <row r="452" spans="1:7" ht="15">
      <c r="A452" s="481"/>
      <c r="B452" s="481"/>
      <c r="C452" s="481"/>
      <c r="D452" s="481"/>
      <c r="E452" s="481"/>
      <c r="F452" s="481"/>
      <c r="G452" s="481"/>
    </row>
    <row r="453" spans="1:7" ht="15">
      <c r="A453" s="481"/>
      <c r="B453" s="481"/>
      <c r="C453" s="481"/>
      <c r="D453" s="481"/>
      <c r="E453" s="481"/>
      <c r="F453" s="481"/>
      <c r="G453" s="481"/>
    </row>
    <row r="454" spans="1:7" ht="15">
      <c r="A454" s="481"/>
      <c r="B454" s="481"/>
      <c r="C454" s="481"/>
      <c r="D454" s="481"/>
      <c r="E454" s="481"/>
      <c r="F454" s="481"/>
      <c r="G454" s="481"/>
    </row>
    <row r="455" spans="1:7" ht="15">
      <c r="A455" s="481"/>
      <c r="B455" s="481"/>
      <c r="C455" s="481"/>
      <c r="D455" s="481"/>
      <c r="E455" s="481"/>
      <c r="F455" s="481"/>
      <c r="G455" s="481"/>
    </row>
    <row r="456" spans="1:7" ht="15">
      <c r="A456" s="481"/>
      <c r="B456" s="481"/>
      <c r="C456" s="481"/>
      <c r="D456" s="481"/>
      <c r="E456" s="481"/>
      <c r="F456" s="481"/>
      <c r="G456" s="481"/>
    </row>
    <row r="457" spans="1:7" ht="15">
      <c r="A457" s="481"/>
      <c r="B457" s="481"/>
      <c r="C457" s="481"/>
      <c r="D457" s="481"/>
      <c r="E457" s="481"/>
      <c r="F457" s="481"/>
      <c r="G457" s="481"/>
    </row>
    <row r="458" spans="1:7" ht="15">
      <c r="A458" s="481"/>
      <c r="B458" s="481"/>
      <c r="C458" s="481"/>
      <c r="D458" s="481"/>
      <c r="E458" s="481"/>
      <c r="F458" s="481"/>
      <c r="G458" s="481"/>
    </row>
    <row r="459" spans="1:7" ht="15">
      <c r="A459" s="481"/>
      <c r="B459" s="481"/>
      <c r="C459" s="481"/>
      <c r="D459" s="481"/>
      <c r="E459" s="481"/>
      <c r="F459" s="481"/>
      <c r="G459" s="481"/>
    </row>
    <row r="460" spans="1:7" ht="15">
      <c r="A460" s="481"/>
      <c r="B460" s="481"/>
      <c r="C460" s="481"/>
      <c r="D460" s="481"/>
      <c r="E460" s="481"/>
      <c r="F460" s="481"/>
      <c r="G460" s="481"/>
    </row>
    <row r="461" spans="1:7" ht="15">
      <c r="A461" s="481"/>
      <c r="B461" s="481"/>
      <c r="C461" s="481"/>
      <c r="D461" s="481"/>
      <c r="E461" s="481"/>
      <c r="F461" s="481"/>
      <c r="G461" s="481"/>
    </row>
    <row r="462" spans="1:7" ht="15">
      <c r="A462" s="481"/>
      <c r="B462" s="481"/>
      <c r="C462" s="481"/>
      <c r="D462" s="481"/>
      <c r="E462" s="481"/>
      <c r="F462" s="481"/>
      <c r="G462" s="481"/>
    </row>
    <row r="463" spans="1:7" ht="15">
      <c r="A463" s="481"/>
      <c r="B463" s="481"/>
      <c r="C463" s="481"/>
      <c r="D463" s="481"/>
      <c r="E463" s="481"/>
      <c r="F463" s="481"/>
      <c r="G463" s="481"/>
    </row>
    <row r="464" spans="1:7" ht="15">
      <c r="A464" s="481"/>
      <c r="B464" s="481"/>
      <c r="C464" s="481"/>
      <c r="D464" s="481"/>
      <c r="E464" s="481"/>
      <c r="F464" s="481"/>
      <c r="G464" s="481"/>
    </row>
    <row r="465" spans="1:7" ht="15">
      <c r="A465" s="481"/>
      <c r="B465" s="481"/>
      <c r="C465" s="481"/>
      <c r="D465" s="481"/>
      <c r="E465" s="481"/>
      <c r="F465" s="481"/>
      <c r="G465" s="481"/>
    </row>
    <row r="466" spans="1:7" ht="15">
      <c r="A466" s="481"/>
      <c r="B466" s="481"/>
      <c r="C466" s="481"/>
      <c r="D466" s="481"/>
      <c r="E466" s="481"/>
      <c r="F466" s="481"/>
      <c r="G466" s="481"/>
    </row>
    <row r="467" spans="1:7" ht="15">
      <c r="A467" s="481"/>
      <c r="B467" s="481"/>
      <c r="C467" s="481"/>
      <c r="D467" s="481"/>
      <c r="E467" s="481"/>
      <c r="F467" s="481"/>
      <c r="G467" s="481"/>
    </row>
    <row r="468" spans="1:7" ht="15">
      <c r="A468" s="481"/>
      <c r="B468" s="481"/>
      <c r="C468" s="481"/>
      <c r="D468" s="481"/>
      <c r="E468" s="481"/>
      <c r="F468" s="481"/>
      <c r="G468" s="481"/>
    </row>
    <row r="469" spans="1:7" ht="15">
      <c r="A469" s="481"/>
      <c r="B469" s="481"/>
      <c r="C469" s="481"/>
      <c r="D469" s="481"/>
      <c r="E469" s="481"/>
      <c r="F469" s="481"/>
      <c r="G469" s="481"/>
    </row>
    <row r="470" spans="1:7" ht="15">
      <c r="A470" s="481"/>
      <c r="B470" s="481"/>
      <c r="C470" s="481"/>
      <c r="D470" s="481"/>
      <c r="E470" s="481"/>
      <c r="F470" s="481"/>
      <c r="G470" s="481"/>
    </row>
    <row r="471" spans="1:7" ht="15">
      <c r="A471" s="481"/>
      <c r="B471" s="481"/>
      <c r="C471" s="481"/>
      <c r="D471" s="481"/>
      <c r="E471" s="481"/>
      <c r="F471" s="481"/>
      <c r="G471" s="481"/>
    </row>
    <row r="472" spans="1:7" ht="15">
      <c r="A472" s="481"/>
      <c r="B472" s="481"/>
      <c r="C472" s="481"/>
      <c r="D472" s="481"/>
      <c r="E472" s="481"/>
      <c r="F472" s="481"/>
      <c r="G472" s="481"/>
    </row>
    <row r="473" spans="1:7" ht="15">
      <c r="A473" s="481"/>
      <c r="B473" s="481"/>
      <c r="C473" s="481"/>
      <c r="D473" s="481"/>
      <c r="E473" s="481"/>
      <c r="F473" s="481"/>
      <c r="G473" s="481"/>
    </row>
    <row r="474" spans="1:7" ht="15">
      <c r="A474" s="481"/>
      <c r="B474" s="481"/>
      <c r="C474" s="481"/>
      <c r="D474" s="481"/>
      <c r="E474" s="481"/>
      <c r="F474" s="481"/>
      <c r="G474" s="481"/>
    </row>
    <row r="475" spans="1:7" ht="15">
      <c r="A475" s="481"/>
      <c r="B475" s="481"/>
      <c r="C475" s="481"/>
      <c r="D475" s="481"/>
      <c r="E475" s="481"/>
      <c r="F475" s="481"/>
      <c r="G475" s="481"/>
    </row>
    <row r="476" spans="1:7" ht="15">
      <c r="A476" s="481"/>
      <c r="B476" s="481"/>
      <c r="C476" s="481"/>
      <c r="D476" s="481"/>
      <c r="E476" s="481"/>
      <c r="F476" s="481"/>
      <c r="G476" s="481"/>
    </row>
    <row r="477" spans="1:7" ht="15">
      <c r="A477" s="481"/>
      <c r="B477" s="481"/>
      <c r="C477" s="481"/>
      <c r="D477" s="481"/>
      <c r="E477" s="481"/>
      <c r="F477" s="481"/>
      <c r="G477" s="481"/>
    </row>
    <row r="478" spans="1:7" ht="15">
      <c r="A478" s="481"/>
      <c r="B478" s="481"/>
      <c r="C478" s="481"/>
      <c r="D478" s="481"/>
      <c r="E478" s="481"/>
      <c r="F478" s="481"/>
      <c r="G478" s="481"/>
    </row>
    <row r="479" spans="1:7" ht="15">
      <c r="A479" s="481"/>
      <c r="B479" s="481"/>
      <c r="C479" s="481"/>
      <c r="D479" s="481"/>
      <c r="E479" s="481"/>
      <c r="F479" s="481"/>
      <c r="G479" s="481"/>
    </row>
    <row r="480" spans="1:7" ht="15">
      <c r="A480" s="481"/>
      <c r="B480" s="481"/>
      <c r="C480" s="481"/>
      <c r="D480" s="481"/>
      <c r="E480" s="481"/>
      <c r="F480" s="481"/>
      <c r="G480" s="481"/>
    </row>
    <row r="481" spans="1:7" ht="15">
      <c r="A481" s="481"/>
      <c r="B481" s="481"/>
      <c r="C481" s="481"/>
      <c r="D481" s="481"/>
      <c r="E481" s="481"/>
      <c r="F481" s="481"/>
      <c r="G481" s="481"/>
    </row>
    <row r="482" spans="1:7" ht="15">
      <c r="A482" s="481"/>
      <c r="B482" s="481"/>
      <c r="C482" s="481"/>
      <c r="D482" s="481"/>
      <c r="E482" s="481"/>
      <c r="F482" s="481"/>
      <c r="G482" s="481"/>
    </row>
    <row r="483" spans="1:7" ht="15">
      <c r="A483" s="481"/>
      <c r="B483" s="481"/>
      <c r="C483" s="481"/>
      <c r="D483" s="481"/>
      <c r="E483" s="481"/>
      <c r="F483" s="481"/>
      <c r="G483" s="481"/>
    </row>
    <row r="484" spans="1:7" ht="15">
      <c r="A484" s="481"/>
      <c r="B484" s="481"/>
      <c r="C484" s="481"/>
      <c r="D484" s="481"/>
      <c r="E484" s="481"/>
      <c r="F484" s="481"/>
      <c r="G484" s="481"/>
    </row>
    <row r="485" spans="1:7" ht="15">
      <c r="A485" s="481"/>
      <c r="B485" s="481"/>
      <c r="C485" s="481"/>
      <c r="D485" s="481"/>
      <c r="E485" s="481"/>
      <c r="F485" s="481"/>
      <c r="G485" s="481"/>
    </row>
    <row r="486" spans="1:7" ht="15">
      <c r="A486" s="481"/>
      <c r="B486" s="481"/>
      <c r="C486" s="481"/>
      <c r="D486" s="481"/>
      <c r="E486" s="481"/>
      <c r="F486" s="481"/>
      <c r="G486" s="481"/>
    </row>
    <row r="487" spans="1:7" ht="15">
      <c r="A487" s="481"/>
      <c r="B487" s="481"/>
      <c r="C487" s="481"/>
      <c r="D487" s="481"/>
      <c r="E487" s="481"/>
      <c r="F487" s="481"/>
      <c r="G487" s="481"/>
    </row>
    <row r="488" spans="1:7" ht="15">
      <c r="A488" s="481"/>
      <c r="B488" s="481"/>
      <c r="C488" s="481"/>
      <c r="D488" s="481"/>
      <c r="E488" s="481"/>
      <c r="F488" s="481"/>
      <c r="G488" s="481"/>
    </row>
    <row r="489" spans="1:7" ht="15">
      <c r="A489" s="481"/>
      <c r="B489" s="481"/>
      <c r="C489" s="481"/>
      <c r="D489" s="481"/>
      <c r="E489" s="481"/>
      <c r="F489" s="481"/>
      <c r="G489" s="481"/>
    </row>
    <row r="490" spans="1:7" ht="15">
      <c r="A490" s="481"/>
      <c r="B490" s="481"/>
      <c r="C490" s="481"/>
      <c r="D490" s="481"/>
      <c r="E490" s="481"/>
      <c r="F490" s="481"/>
      <c r="G490" s="481"/>
    </row>
    <row r="491" spans="1:7" ht="15">
      <c r="A491" s="481"/>
      <c r="B491" s="481"/>
      <c r="C491" s="481"/>
      <c r="D491" s="481"/>
      <c r="E491" s="481"/>
      <c r="F491" s="481"/>
      <c r="G491" s="481"/>
    </row>
    <row r="492" spans="1:7" ht="15">
      <c r="A492" s="481"/>
      <c r="B492" s="481"/>
      <c r="C492" s="481"/>
      <c r="D492" s="481"/>
      <c r="E492" s="481"/>
      <c r="F492" s="481"/>
      <c r="G492" s="481"/>
    </row>
    <row r="493" spans="1:7" ht="15">
      <c r="A493" s="481"/>
      <c r="B493" s="481"/>
      <c r="C493" s="481"/>
      <c r="D493" s="481"/>
      <c r="E493" s="481"/>
      <c r="F493" s="481"/>
      <c r="G493" s="481"/>
    </row>
    <row r="494" spans="1:7" ht="15">
      <c r="A494" s="481"/>
      <c r="B494" s="481"/>
      <c r="C494" s="481"/>
      <c r="D494" s="481"/>
      <c r="E494" s="481"/>
      <c r="F494" s="481"/>
      <c r="G494" s="481"/>
    </row>
    <row r="495" spans="1:7" ht="15">
      <c r="A495" s="481"/>
      <c r="B495" s="481"/>
      <c r="C495" s="481"/>
      <c r="D495" s="481"/>
      <c r="E495" s="481"/>
      <c r="F495" s="481"/>
      <c r="G495" s="481"/>
    </row>
    <row r="496" spans="1:7" ht="15">
      <c r="A496" s="481"/>
      <c r="B496" s="481"/>
      <c r="C496" s="481"/>
      <c r="D496" s="481"/>
      <c r="E496" s="481"/>
      <c r="F496" s="481"/>
      <c r="G496" s="481"/>
    </row>
    <row r="497" spans="1:7" ht="15">
      <c r="A497" s="481"/>
      <c r="B497" s="481"/>
      <c r="C497" s="481"/>
      <c r="D497" s="481"/>
      <c r="E497" s="481"/>
      <c r="F497" s="481"/>
      <c r="G497" s="481"/>
    </row>
    <row r="498" spans="1:7" ht="15">
      <c r="A498" s="481"/>
      <c r="B498" s="481"/>
      <c r="C498" s="481"/>
      <c r="D498" s="481"/>
      <c r="E498" s="481"/>
      <c r="F498" s="481"/>
      <c r="G498" s="481"/>
    </row>
    <row r="499" spans="1:7" ht="15">
      <c r="A499" s="481"/>
      <c r="B499" s="481"/>
      <c r="C499" s="481"/>
      <c r="D499" s="481"/>
      <c r="E499" s="481"/>
      <c r="F499" s="481"/>
      <c r="G499" s="481"/>
    </row>
    <row r="500" spans="1:7" ht="15">
      <c r="A500" s="481"/>
      <c r="B500" s="481"/>
      <c r="C500" s="481"/>
      <c r="D500" s="481"/>
      <c r="E500" s="481"/>
      <c r="F500" s="481"/>
      <c r="G500" s="481"/>
    </row>
    <row r="501" spans="1:7" ht="15">
      <c r="A501" s="481"/>
      <c r="B501" s="481"/>
      <c r="C501" s="481"/>
      <c r="D501" s="481"/>
      <c r="E501" s="481"/>
      <c r="F501" s="481"/>
      <c r="G501" s="481"/>
    </row>
    <row r="502" spans="1:7" ht="15">
      <c r="A502" s="481"/>
      <c r="B502" s="481"/>
      <c r="C502" s="481"/>
      <c r="D502" s="481"/>
      <c r="E502" s="481"/>
      <c r="F502" s="481"/>
      <c r="G502" s="481"/>
    </row>
    <row r="503" spans="1:7" ht="15">
      <c r="A503" s="481"/>
      <c r="B503" s="481"/>
      <c r="C503" s="481"/>
      <c r="D503" s="481"/>
      <c r="E503" s="481"/>
      <c r="F503" s="481"/>
      <c r="G503" s="481"/>
    </row>
    <row r="504" spans="1:7" ht="15">
      <c r="A504" s="481"/>
      <c r="B504" s="481"/>
      <c r="C504" s="481"/>
      <c r="D504" s="481"/>
      <c r="E504" s="481"/>
      <c r="F504" s="481"/>
      <c r="G504" s="481"/>
    </row>
    <row r="505" spans="1:7" ht="15">
      <c r="A505" s="481"/>
      <c r="B505" s="481"/>
      <c r="C505" s="481"/>
      <c r="D505" s="481"/>
      <c r="E505" s="481"/>
      <c r="F505" s="481"/>
      <c r="G505" s="481"/>
    </row>
    <row r="506" spans="1:7" ht="15">
      <c r="A506" s="481"/>
      <c r="B506" s="481"/>
      <c r="C506" s="481"/>
      <c r="D506" s="481"/>
      <c r="E506" s="481"/>
      <c r="F506" s="481"/>
      <c r="G506" s="481"/>
    </row>
    <row r="507" spans="1:7" ht="15">
      <c r="A507" s="481"/>
      <c r="B507" s="481"/>
      <c r="C507" s="481"/>
      <c r="D507" s="481"/>
      <c r="E507" s="481"/>
      <c r="F507" s="481"/>
      <c r="G507" s="481"/>
    </row>
    <row r="508" spans="1:7" ht="15">
      <c r="A508" s="481"/>
      <c r="B508" s="481"/>
      <c r="C508" s="481"/>
      <c r="D508" s="481"/>
      <c r="E508" s="481"/>
      <c r="F508" s="481"/>
      <c r="G508" s="481"/>
    </row>
    <row r="509" spans="1:7" ht="15">
      <c r="A509" s="481"/>
      <c r="B509" s="481"/>
      <c r="C509" s="481"/>
      <c r="D509" s="481"/>
      <c r="E509" s="481"/>
      <c r="F509" s="481"/>
      <c r="G509" s="481"/>
    </row>
    <row r="510" spans="1:7" ht="15">
      <c r="A510" s="481"/>
      <c r="B510" s="481"/>
      <c r="C510" s="481"/>
      <c r="D510" s="481"/>
      <c r="E510" s="481"/>
      <c r="F510" s="481"/>
      <c r="G510" s="481"/>
    </row>
    <row r="511" spans="1:7" ht="15">
      <c r="A511" s="481"/>
      <c r="B511" s="481"/>
      <c r="C511" s="481"/>
      <c r="D511" s="481"/>
      <c r="E511" s="481"/>
      <c r="F511" s="481"/>
      <c r="G511" s="481"/>
    </row>
    <row r="512" spans="1:7" ht="15">
      <c r="A512" s="481"/>
      <c r="B512" s="481"/>
      <c r="C512" s="481"/>
      <c r="D512" s="481"/>
      <c r="E512" s="481"/>
      <c r="F512" s="481"/>
      <c r="G512" s="481"/>
    </row>
    <row r="513" spans="1:7" ht="15">
      <c r="A513" s="481"/>
      <c r="B513" s="481"/>
      <c r="C513" s="481"/>
      <c r="D513" s="481"/>
      <c r="E513" s="481"/>
      <c r="F513" s="481"/>
      <c r="G513" s="481"/>
    </row>
    <row r="514" spans="1:7" ht="15">
      <c r="A514" s="481"/>
      <c r="B514" s="481"/>
      <c r="C514" s="481"/>
      <c r="D514" s="481"/>
      <c r="E514" s="481"/>
      <c r="F514" s="481"/>
      <c r="G514" s="481"/>
    </row>
    <row r="515" spans="1:7" ht="15">
      <c r="A515" s="481"/>
      <c r="B515" s="481"/>
      <c r="C515" s="481"/>
      <c r="D515" s="481"/>
      <c r="E515" s="481"/>
      <c r="F515" s="481"/>
      <c r="G515" s="481"/>
    </row>
    <row r="516" spans="1:7" ht="15">
      <c r="A516" s="481"/>
      <c r="B516" s="481"/>
      <c r="C516" s="481"/>
      <c r="D516" s="481"/>
      <c r="E516" s="481"/>
      <c r="F516" s="481"/>
      <c r="G516" s="481"/>
    </row>
    <row r="517" spans="1:7" ht="15">
      <c r="A517" s="481"/>
      <c r="B517" s="481"/>
      <c r="C517" s="481"/>
      <c r="D517" s="481"/>
      <c r="E517" s="481"/>
      <c r="F517" s="481"/>
      <c r="G517" s="481"/>
    </row>
    <row r="518" spans="1:7" ht="15">
      <c r="A518" s="481"/>
      <c r="B518" s="481"/>
      <c r="C518" s="481"/>
      <c r="D518" s="481"/>
      <c r="E518" s="481"/>
      <c r="F518" s="481"/>
      <c r="G518" s="481"/>
    </row>
    <row r="519" spans="1:7" ht="15">
      <c r="A519" s="481"/>
      <c r="B519" s="481"/>
      <c r="C519" s="481"/>
      <c r="D519" s="481"/>
      <c r="E519" s="481"/>
      <c r="F519" s="481"/>
      <c r="G519" s="481"/>
    </row>
    <row r="520" spans="1:7" ht="15">
      <c r="A520" s="481"/>
      <c r="B520" s="481"/>
      <c r="C520" s="481"/>
      <c r="D520" s="481"/>
      <c r="E520" s="481"/>
      <c r="F520" s="481"/>
      <c r="G520" s="481"/>
    </row>
    <row r="521" spans="1:7" ht="15">
      <c r="A521" s="481"/>
      <c r="B521" s="481"/>
      <c r="C521" s="481"/>
      <c r="D521" s="481"/>
      <c r="E521" s="481"/>
      <c r="F521" s="481"/>
      <c r="G521" s="481"/>
    </row>
    <row r="522" spans="1:7" ht="15">
      <c r="A522" s="481"/>
      <c r="B522" s="481"/>
      <c r="C522" s="481"/>
      <c r="D522" s="481"/>
      <c r="E522" s="481"/>
      <c r="F522" s="481"/>
      <c r="G522" s="481"/>
    </row>
    <row r="523" spans="1:7" ht="15">
      <c r="A523" s="481"/>
      <c r="B523" s="481"/>
      <c r="C523" s="481"/>
      <c r="D523" s="481"/>
      <c r="E523" s="481"/>
      <c r="F523" s="481"/>
      <c r="G523" s="481"/>
    </row>
    <row r="524" spans="1:7" ht="15">
      <c r="A524" s="481"/>
      <c r="B524" s="481"/>
      <c r="C524" s="481"/>
      <c r="D524" s="481"/>
      <c r="E524" s="481"/>
      <c r="F524" s="481"/>
      <c r="G524" s="481"/>
    </row>
    <row r="525" spans="1:7" ht="15">
      <c r="A525" s="481"/>
      <c r="B525" s="481"/>
      <c r="C525" s="481"/>
      <c r="D525" s="481"/>
      <c r="E525" s="481"/>
      <c r="F525" s="481"/>
      <c r="G525" s="481"/>
    </row>
    <row r="526" spans="1:7" ht="15">
      <c r="A526" s="481"/>
      <c r="B526" s="481"/>
      <c r="C526" s="481"/>
      <c r="D526" s="481"/>
      <c r="E526" s="481"/>
      <c r="F526" s="481"/>
      <c r="G526" s="481"/>
    </row>
    <row r="527" spans="1:7" ht="15">
      <c r="A527" s="481"/>
      <c r="B527" s="481"/>
      <c r="C527" s="481"/>
      <c r="D527" s="481"/>
      <c r="E527" s="481"/>
      <c r="F527" s="481"/>
      <c r="G527" s="481"/>
    </row>
    <row r="528" spans="1:7" ht="15">
      <c r="A528" s="481"/>
      <c r="B528" s="481"/>
      <c r="C528" s="481"/>
      <c r="D528" s="481"/>
      <c r="E528" s="481"/>
      <c r="F528" s="481"/>
      <c r="G528" s="481"/>
    </row>
    <row r="529" spans="1:7" ht="15">
      <c r="A529" s="481"/>
      <c r="B529" s="481"/>
      <c r="C529" s="481"/>
      <c r="D529" s="481"/>
      <c r="E529" s="481"/>
      <c r="F529" s="481"/>
      <c r="G529" s="481"/>
    </row>
    <row r="530" spans="1:7" ht="15">
      <c r="A530" s="481"/>
      <c r="B530" s="481"/>
      <c r="C530" s="481"/>
      <c r="D530" s="481"/>
      <c r="E530" s="481"/>
      <c r="F530" s="481"/>
      <c r="G530" s="481"/>
    </row>
    <row r="531" spans="1:7" ht="15">
      <c r="A531" s="481"/>
      <c r="B531" s="481"/>
      <c r="C531" s="481"/>
      <c r="D531" s="481"/>
      <c r="E531" s="481"/>
      <c r="F531" s="481"/>
      <c r="G531" s="481"/>
    </row>
    <row r="532" spans="1:7" ht="15">
      <c r="A532" s="481"/>
      <c r="B532" s="481"/>
      <c r="C532" s="481"/>
      <c r="D532" s="481"/>
      <c r="E532" s="481"/>
      <c r="F532" s="481"/>
      <c r="G532" s="481"/>
    </row>
    <row r="533" spans="1:7" ht="15">
      <c r="A533" s="481"/>
      <c r="B533" s="481"/>
      <c r="C533" s="481"/>
      <c r="D533" s="481"/>
      <c r="E533" s="481"/>
      <c r="F533" s="481"/>
      <c r="G533" s="481"/>
    </row>
    <row r="534" spans="1:7" ht="15">
      <c r="A534" s="481"/>
      <c r="B534" s="481"/>
      <c r="C534" s="481"/>
      <c r="D534" s="481"/>
      <c r="E534" s="481"/>
      <c r="F534" s="481"/>
      <c r="G534" s="481"/>
    </row>
    <row r="535" spans="1:7" ht="15">
      <c r="A535" s="481"/>
      <c r="B535" s="481"/>
      <c r="C535" s="481"/>
      <c r="D535" s="481"/>
      <c r="E535" s="481"/>
      <c r="F535" s="481"/>
      <c r="G535" s="481"/>
    </row>
    <row r="536" spans="1:7" ht="15">
      <c r="A536" s="481"/>
      <c r="B536" s="481"/>
      <c r="C536" s="481"/>
      <c r="D536" s="481"/>
      <c r="E536" s="481"/>
      <c r="F536" s="481"/>
      <c r="G536" s="481"/>
    </row>
    <row r="537" spans="1:7" ht="15">
      <c r="A537" s="481"/>
      <c r="B537" s="481"/>
      <c r="C537" s="481"/>
      <c r="D537" s="481"/>
      <c r="E537" s="481"/>
      <c r="F537" s="481"/>
      <c r="G537" s="481"/>
    </row>
    <row r="538" spans="1:7" ht="15">
      <c r="A538" s="481"/>
      <c r="B538" s="481"/>
      <c r="C538" s="481"/>
      <c r="D538" s="481"/>
      <c r="E538" s="481"/>
      <c r="F538" s="481"/>
      <c r="G538" s="481"/>
    </row>
    <row r="539" spans="1:7" ht="15">
      <c r="A539" s="481"/>
      <c r="B539" s="481"/>
      <c r="C539" s="481"/>
      <c r="D539" s="481"/>
      <c r="E539" s="481"/>
      <c r="F539" s="481"/>
      <c r="G539" s="481"/>
    </row>
    <row r="540" spans="1:7" ht="15">
      <c r="A540" s="481"/>
      <c r="B540" s="481"/>
      <c r="C540" s="481"/>
      <c r="D540" s="481"/>
      <c r="E540" s="481"/>
      <c r="F540" s="481"/>
      <c r="G540" s="481"/>
    </row>
    <row r="541" spans="1:7" ht="15">
      <c r="A541" s="481"/>
      <c r="B541" s="481"/>
      <c r="C541" s="481"/>
      <c r="D541" s="481"/>
      <c r="E541" s="481"/>
      <c r="F541" s="481"/>
      <c r="G541" s="481"/>
    </row>
    <row r="542" spans="1:7" ht="15">
      <c r="A542" s="481"/>
      <c r="B542" s="481"/>
      <c r="C542" s="481"/>
      <c r="D542" s="481"/>
      <c r="E542" s="481"/>
      <c r="F542" s="481"/>
      <c r="G542" s="481"/>
    </row>
    <row r="543" spans="1:7" ht="15">
      <c r="A543" s="481"/>
      <c r="B543" s="481"/>
      <c r="C543" s="481"/>
      <c r="D543" s="481"/>
      <c r="E543" s="481"/>
      <c r="F543" s="481"/>
      <c r="G543" s="481"/>
    </row>
    <row r="544" spans="1:7" ht="15">
      <c r="A544" s="481"/>
      <c r="B544" s="481"/>
      <c r="C544" s="481"/>
      <c r="D544" s="481"/>
      <c r="E544" s="481"/>
      <c r="F544" s="481"/>
      <c r="G544" s="481"/>
    </row>
    <row r="545" spans="1:7" ht="15">
      <c r="A545" s="481"/>
      <c r="B545" s="481"/>
      <c r="C545" s="481"/>
      <c r="D545" s="481"/>
      <c r="E545" s="481"/>
      <c r="F545" s="481"/>
      <c r="G545" s="481"/>
    </row>
    <row r="546" spans="1:7" ht="15">
      <c r="A546" s="481"/>
      <c r="B546" s="481"/>
      <c r="C546" s="481"/>
      <c r="D546" s="481"/>
      <c r="E546" s="481"/>
      <c r="F546" s="481"/>
      <c r="G546" s="481"/>
    </row>
    <row r="547" spans="1:7" ht="15">
      <c r="A547" s="481"/>
      <c r="B547" s="481"/>
      <c r="C547" s="481"/>
      <c r="D547" s="481"/>
      <c r="E547" s="481"/>
      <c r="F547" s="481"/>
      <c r="G547" s="481"/>
    </row>
    <row r="548" spans="1:7" ht="15">
      <c r="A548" s="481"/>
      <c r="B548" s="481"/>
      <c r="C548" s="481"/>
      <c r="D548" s="481"/>
      <c r="E548" s="481"/>
      <c r="F548" s="481"/>
      <c r="G548" s="481"/>
    </row>
    <row r="549" spans="1:7" ht="15">
      <c r="A549" s="481"/>
      <c r="B549" s="481"/>
      <c r="C549" s="481"/>
      <c r="D549" s="481"/>
      <c r="E549" s="481"/>
      <c r="F549" s="481"/>
      <c r="G549" s="481"/>
    </row>
    <row r="550" spans="1:7" ht="15">
      <c r="A550" s="481"/>
      <c r="B550" s="481"/>
      <c r="C550" s="481"/>
      <c r="D550" s="481"/>
      <c r="E550" s="481"/>
      <c r="F550" s="481"/>
      <c r="G550" s="481"/>
    </row>
    <row r="551" spans="1:7" ht="15">
      <c r="A551" s="481"/>
      <c r="B551" s="481"/>
      <c r="C551" s="481"/>
      <c r="D551" s="481"/>
      <c r="E551" s="481"/>
      <c r="F551" s="481"/>
      <c r="G551" s="481"/>
    </row>
    <row r="552" spans="1:7" ht="15">
      <c r="A552" s="481"/>
      <c r="B552" s="481"/>
      <c r="C552" s="481"/>
      <c r="D552" s="481"/>
      <c r="E552" s="481"/>
      <c r="F552" s="481"/>
      <c r="G552" s="481"/>
    </row>
    <row r="553" spans="1:7" ht="15">
      <c r="A553" s="481"/>
      <c r="B553" s="481"/>
      <c r="C553" s="481"/>
      <c r="D553" s="481"/>
      <c r="E553" s="481"/>
      <c r="F553" s="481"/>
      <c r="G553" s="481"/>
    </row>
    <row r="554" spans="1:7" ht="15">
      <c r="A554" s="481"/>
      <c r="B554" s="481"/>
      <c r="C554" s="481"/>
      <c r="D554" s="481"/>
      <c r="E554" s="481"/>
      <c r="F554" s="481"/>
      <c r="G554" s="481"/>
    </row>
    <row r="555" spans="1:7" ht="15">
      <c r="A555" s="481"/>
      <c r="B555" s="481"/>
      <c r="C555" s="481"/>
      <c r="D555" s="481"/>
      <c r="E555" s="481"/>
      <c r="F555" s="481"/>
      <c r="G555" s="481"/>
    </row>
    <row r="556" spans="1:7" ht="15">
      <c r="A556" s="481"/>
      <c r="B556" s="481"/>
      <c r="C556" s="481"/>
      <c r="D556" s="481"/>
      <c r="E556" s="481"/>
      <c r="F556" s="481"/>
      <c r="G556" s="481"/>
    </row>
    <row r="557" spans="1:7" ht="15">
      <c r="A557" s="481"/>
      <c r="B557" s="481"/>
      <c r="C557" s="481"/>
      <c r="D557" s="481"/>
      <c r="E557" s="481"/>
      <c r="F557" s="481"/>
      <c r="G557" s="481"/>
    </row>
    <row r="558" spans="1:7" ht="15">
      <c r="A558" s="481"/>
      <c r="B558" s="481"/>
      <c r="C558" s="481"/>
      <c r="D558" s="481"/>
      <c r="E558" s="481"/>
      <c r="F558" s="481"/>
      <c r="G558" s="481"/>
    </row>
    <row r="559" spans="1:7" ht="15">
      <c r="A559" s="481"/>
      <c r="B559" s="481"/>
      <c r="C559" s="481"/>
      <c r="D559" s="481"/>
      <c r="E559" s="481"/>
      <c r="F559" s="481"/>
      <c r="G559" s="481"/>
    </row>
    <row r="560" spans="1:7" ht="15">
      <c r="A560" s="481"/>
      <c r="B560" s="481"/>
      <c r="C560" s="481"/>
      <c r="D560" s="481"/>
      <c r="E560" s="481"/>
      <c r="F560" s="481"/>
      <c r="G560" s="481"/>
    </row>
    <row r="561" spans="1:7" ht="15">
      <c r="A561" s="481"/>
      <c r="B561" s="481"/>
      <c r="C561" s="481"/>
      <c r="D561" s="481"/>
      <c r="E561" s="481"/>
      <c r="F561" s="481"/>
      <c r="G561" s="481"/>
    </row>
    <row r="562" spans="1:7" ht="15">
      <c r="A562" s="481"/>
      <c r="B562" s="481"/>
      <c r="C562" s="481"/>
      <c r="D562" s="481"/>
      <c r="E562" s="481"/>
      <c r="F562" s="481"/>
      <c r="G562" s="481"/>
    </row>
    <row r="563" spans="1:7" ht="15">
      <c r="A563" s="481"/>
      <c r="B563" s="481"/>
      <c r="C563" s="481"/>
      <c r="D563" s="481"/>
      <c r="E563" s="481"/>
      <c r="F563" s="481"/>
      <c r="G563" s="481"/>
    </row>
    <row r="564" spans="1:7" ht="15">
      <c r="A564" s="481"/>
      <c r="B564" s="481"/>
      <c r="C564" s="481"/>
      <c r="D564" s="481"/>
      <c r="E564" s="481"/>
      <c r="F564" s="481"/>
      <c r="G564" s="481"/>
    </row>
    <row r="565" spans="1:7" ht="15">
      <c r="A565" s="481"/>
      <c r="B565" s="481"/>
      <c r="C565" s="481"/>
      <c r="D565" s="481"/>
      <c r="E565" s="481"/>
      <c r="F565" s="481"/>
      <c r="G565" s="481"/>
    </row>
    <row r="566" spans="1:7" ht="15">
      <c r="A566" s="481"/>
      <c r="B566" s="481"/>
      <c r="C566" s="481"/>
      <c r="D566" s="481"/>
      <c r="E566" s="481"/>
      <c r="F566" s="481"/>
      <c r="G566" s="481"/>
    </row>
    <row r="567" spans="1:7" ht="15">
      <c r="A567" s="481"/>
      <c r="B567" s="481"/>
      <c r="C567" s="481"/>
      <c r="D567" s="481"/>
      <c r="E567" s="481"/>
      <c r="F567" s="481"/>
      <c r="G567" s="481"/>
    </row>
    <row r="568" spans="1:7" ht="15">
      <c r="A568" s="481"/>
      <c r="B568" s="481"/>
      <c r="C568" s="481"/>
      <c r="D568" s="481"/>
      <c r="E568" s="481"/>
      <c r="F568" s="481"/>
      <c r="G568" s="481"/>
    </row>
    <row r="569" spans="1:7" ht="15">
      <c r="A569" s="481"/>
      <c r="B569" s="481"/>
      <c r="C569" s="481"/>
      <c r="D569" s="481"/>
      <c r="E569" s="481"/>
      <c r="F569" s="481"/>
      <c r="G569" s="481"/>
    </row>
    <row r="570" spans="1:7" ht="15">
      <c r="A570" s="481"/>
      <c r="B570" s="481"/>
      <c r="C570" s="481"/>
      <c r="D570" s="481"/>
      <c r="E570" s="481"/>
      <c r="F570" s="481"/>
      <c r="G570" s="481"/>
    </row>
    <row r="571" spans="1:7" ht="15">
      <c r="A571" s="481"/>
      <c r="B571" s="481"/>
      <c r="C571" s="481"/>
      <c r="D571" s="481"/>
      <c r="E571" s="481"/>
      <c r="F571" s="481"/>
      <c r="G571" s="481"/>
    </row>
    <row r="572" spans="1:7" ht="15">
      <c r="A572" s="481"/>
      <c r="B572" s="481"/>
      <c r="C572" s="481"/>
      <c r="D572" s="481"/>
      <c r="E572" s="481"/>
      <c r="F572" s="481"/>
      <c r="G572" s="481"/>
    </row>
    <row r="573" spans="1:7" ht="15">
      <c r="A573" s="481"/>
      <c r="B573" s="481"/>
      <c r="C573" s="481"/>
      <c r="D573" s="481"/>
      <c r="E573" s="481"/>
      <c r="F573" s="481"/>
      <c r="G573" s="481"/>
    </row>
    <row r="574" spans="1:7" ht="15">
      <c r="A574" s="481"/>
      <c r="B574" s="481"/>
      <c r="C574" s="481"/>
      <c r="D574" s="481"/>
      <c r="E574" s="481"/>
      <c r="F574" s="481"/>
      <c r="G574" s="481"/>
    </row>
    <row r="575" spans="1:7" ht="15">
      <c r="A575" s="481"/>
      <c r="B575" s="481"/>
      <c r="C575" s="481"/>
      <c r="D575" s="481"/>
      <c r="E575" s="481"/>
      <c r="F575" s="481"/>
      <c r="G575" s="481"/>
    </row>
    <row r="576" spans="1:7" ht="15">
      <c r="A576" s="481"/>
      <c r="B576" s="481"/>
      <c r="C576" s="481"/>
      <c r="D576" s="481"/>
      <c r="E576" s="481"/>
      <c r="F576" s="481"/>
      <c r="G576" s="481"/>
    </row>
    <row r="577" spans="1:7" ht="15">
      <c r="A577" s="481"/>
      <c r="B577" s="481"/>
      <c r="C577" s="481"/>
      <c r="D577" s="481"/>
      <c r="E577" s="481"/>
      <c r="F577" s="481"/>
      <c r="G577" s="481"/>
    </row>
    <row r="578" spans="1:7" ht="15">
      <c r="A578" s="481"/>
      <c r="B578" s="481"/>
      <c r="C578" s="481"/>
      <c r="D578" s="481"/>
      <c r="E578" s="481"/>
      <c r="F578" s="481"/>
      <c r="G578" s="481"/>
    </row>
    <row r="579" spans="1:7" ht="15">
      <c r="A579" s="481"/>
      <c r="B579" s="481"/>
      <c r="C579" s="481"/>
      <c r="D579" s="481"/>
      <c r="E579" s="481"/>
      <c r="F579" s="481"/>
      <c r="G579" s="481"/>
    </row>
    <row r="580" spans="1:7" ht="15">
      <c r="A580" s="481"/>
      <c r="B580" s="481"/>
      <c r="C580" s="481"/>
      <c r="D580" s="481"/>
      <c r="E580" s="481"/>
      <c r="F580" s="481"/>
      <c r="G580" s="481"/>
    </row>
    <row r="581" spans="1:7" ht="15">
      <c r="A581" s="481"/>
      <c r="B581" s="481"/>
      <c r="C581" s="481"/>
      <c r="D581" s="481"/>
      <c r="E581" s="481"/>
      <c r="F581" s="481"/>
      <c r="G581" s="481"/>
    </row>
    <row r="582" spans="1:7" ht="15">
      <c r="A582" s="481"/>
      <c r="B582" s="481"/>
      <c r="C582" s="481"/>
      <c r="D582" s="481"/>
      <c r="E582" s="481"/>
      <c r="F582" s="481"/>
      <c r="G582" s="481"/>
    </row>
    <row r="583" spans="1:7" ht="15">
      <c r="A583" s="481"/>
      <c r="B583" s="481"/>
      <c r="C583" s="481"/>
      <c r="D583" s="481"/>
      <c r="E583" s="481"/>
      <c r="F583" s="481"/>
      <c r="G583" s="481"/>
    </row>
    <row r="584" spans="1:7" ht="15">
      <c r="A584" s="481"/>
      <c r="B584" s="481"/>
      <c r="C584" s="481"/>
      <c r="D584" s="481"/>
      <c r="E584" s="481"/>
      <c r="F584" s="481"/>
      <c r="G584" s="481"/>
    </row>
    <row r="585" spans="1:7" ht="15">
      <c r="A585" s="481"/>
      <c r="B585" s="481"/>
      <c r="C585" s="481"/>
      <c r="D585" s="481"/>
      <c r="E585" s="481"/>
      <c r="F585" s="481"/>
      <c r="G585" s="481"/>
    </row>
    <row r="586" spans="1:7" ht="15">
      <c r="A586" s="481"/>
      <c r="B586" s="481"/>
      <c r="C586" s="481"/>
      <c r="D586" s="481"/>
      <c r="E586" s="481"/>
      <c r="F586" s="481"/>
      <c r="G586" s="481"/>
    </row>
    <row r="587" spans="1:7" ht="15">
      <c r="A587" s="481"/>
      <c r="B587" s="481"/>
      <c r="C587" s="481"/>
      <c r="D587" s="481"/>
      <c r="E587" s="481"/>
      <c r="F587" s="481"/>
      <c r="G587" s="481"/>
    </row>
    <row r="588" spans="1:7" ht="15">
      <c r="A588" s="481"/>
      <c r="B588" s="481"/>
      <c r="C588" s="481"/>
      <c r="D588" s="481"/>
      <c r="E588" s="481"/>
      <c r="F588" s="481"/>
      <c r="G588" s="481"/>
    </row>
    <row r="589" spans="1:7" ht="15">
      <c r="A589" s="481"/>
      <c r="B589" s="481"/>
      <c r="C589" s="481"/>
      <c r="D589" s="481"/>
      <c r="E589" s="481"/>
      <c r="F589" s="481"/>
      <c r="G589" s="481"/>
    </row>
    <row r="590" spans="1:7" ht="15">
      <c r="A590" s="481"/>
      <c r="B590" s="481"/>
      <c r="C590" s="481"/>
      <c r="D590" s="481"/>
      <c r="E590" s="481"/>
      <c r="F590" s="481"/>
      <c r="G590" s="481"/>
    </row>
    <row r="591" spans="1:7" ht="15">
      <c r="A591" s="481"/>
      <c r="B591" s="481"/>
      <c r="C591" s="481"/>
      <c r="D591" s="481"/>
      <c r="E591" s="481"/>
      <c r="F591" s="481"/>
      <c r="G591" s="481"/>
    </row>
    <row r="592" spans="1:7" ht="15">
      <c r="A592" s="481"/>
      <c r="B592" s="481"/>
      <c r="C592" s="481"/>
      <c r="D592" s="481"/>
      <c r="E592" s="481"/>
      <c r="F592" s="481"/>
      <c r="G592" s="481"/>
    </row>
    <row r="593" spans="1:7" ht="15">
      <c r="A593" s="481"/>
      <c r="B593" s="481"/>
      <c r="C593" s="481"/>
      <c r="D593" s="481"/>
      <c r="E593" s="481"/>
      <c r="F593" s="481"/>
      <c r="G593" s="481"/>
    </row>
    <row r="594" spans="1:7" ht="15">
      <c r="A594" s="481"/>
      <c r="B594" s="481"/>
      <c r="C594" s="481"/>
      <c r="D594" s="481"/>
      <c r="E594" s="481"/>
      <c r="F594" s="481"/>
      <c r="G594" s="481"/>
    </row>
    <row r="595" spans="1:7" ht="15">
      <c r="A595" s="481"/>
      <c r="B595" s="481"/>
      <c r="C595" s="481"/>
      <c r="D595" s="481"/>
      <c r="E595" s="481"/>
      <c r="F595" s="481"/>
      <c r="G595" s="481"/>
    </row>
    <row r="596" spans="1:7" ht="15">
      <c r="A596" s="481"/>
      <c r="B596" s="481"/>
      <c r="C596" s="481"/>
      <c r="D596" s="481"/>
      <c r="E596" s="481"/>
      <c r="F596" s="481"/>
      <c r="G596" s="481"/>
    </row>
    <row r="597" spans="1:7" ht="15">
      <c r="A597" s="481"/>
      <c r="B597" s="481"/>
      <c r="C597" s="481"/>
      <c r="D597" s="481"/>
      <c r="E597" s="481"/>
      <c r="F597" s="481"/>
      <c r="G597" s="481"/>
    </row>
    <row r="598" spans="1:7" ht="15">
      <c r="A598" s="481"/>
      <c r="B598" s="481"/>
      <c r="C598" s="481"/>
      <c r="D598" s="481"/>
      <c r="E598" s="481"/>
      <c r="F598" s="481"/>
      <c r="G598" s="481"/>
    </row>
    <row r="599" spans="1:7" ht="15">
      <c r="A599" s="481"/>
      <c r="B599" s="481"/>
      <c r="C599" s="481"/>
      <c r="D599" s="481"/>
      <c r="E599" s="481"/>
      <c r="F599" s="481"/>
      <c r="G599" s="481"/>
    </row>
    <row r="600" spans="1:7" ht="15">
      <c r="A600" s="481"/>
      <c r="B600" s="481"/>
      <c r="C600" s="481"/>
      <c r="D600" s="481"/>
      <c r="E600" s="481"/>
      <c r="F600" s="481"/>
      <c r="G600" s="481"/>
    </row>
    <row r="601" spans="1:7" ht="15">
      <c r="A601" s="481"/>
      <c r="B601" s="481"/>
      <c r="C601" s="481"/>
      <c r="D601" s="481"/>
      <c r="E601" s="481"/>
      <c r="F601" s="481"/>
      <c r="G601" s="481"/>
    </row>
    <row r="602" spans="1:7" ht="15">
      <c r="A602" s="481"/>
      <c r="B602" s="481"/>
      <c r="C602" s="481"/>
      <c r="D602" s="481"/>
      <c r="E602" s="481"/>
      <c r="F602" s="481"/>
      <c r="G602" s="481"/>
    </row>
    <row r="603" spans="1:7" ht="15">
      <c r="A603" s="481"/>
      <c r="B603" s="481"/>
      <c r="C603" s="481"/>
      <c r="D603" s="481"/>
      <c r="E603" s="481"/>
      <c r="F603" s="481"/>
      <c r="G603" s="481"/>
    </row>
    <row r="604" spans="1:7" ht="15">
      <c r="A604" s="481"/>
      <c r="B604" s="481"/>
      <c r="C604" s="481"/>
      <c r="D604" s="481"/>
      <c r="E604" s="481"/>
      <c r="F604" s="481"/>
      <c r="G604" s="481"/>
    </row>
    <row r="605" spans="1:7" ht="15">
      <c r="A605" s="481"/>
      <c r="B605" s="481"/>
      <c r="C605" s="481"/>
      <c r="D605" s="481"/>
      <c r="E605" s="481"/>
      <c r="F605" s="481"/>
      <c r="G605" s="481"/>
    </row>
    <row r="606" spans="1:7" ht="15">
      <c r="A606" s="481"/>
      <c r="B606" s="481"/>
      <c r="C606" s="481"/>
      <c r="D606" s="481"/>
      <c r="E606" s="481"/>
      <c r="F606" s="481"/>
      <c r="G606" s="481"/>
    </row>
    <row r="607" spans="1:7" ht="15">
      <c r="A607" s="481"/>
      <c r="B607" s="481"/>
      <c r="C607" s="481"/>
      <c r="D607" s="481"/>
      <c r="E607" s="481"/>
      <c r="F607" s="481"/>
      <c r="G607" s="481"/>
    </row>
    <row r="608" spans="1:7" ht="15">
      <c r="A608" s="481"/>
      <c r="B608" s="481"/>
      <c r="C608" s="481"/>
      <c r="D608" s="481"/>
      <c r="E608" s="481"/>
      <c r="F608" s="481"/>
      <c r="G608" s="481"/>
    </row>
    <row r="609" spans="1:7" ht="15">
      <c r="A609" s="481"/>
      <c r="B609" s="481"/>
      <c r="C609" s="481"/>
      <c r="D609" s="481"/>
      <c r="E609" s="481"/>
      <c r="F609" s="481"/>
      <c r="G609" s="481"/>
    </row>
    <row r="610" spans="1:7" ht="15">
      <c r="A610" s="481"/>
      <c r="B610" s="481"/>
      <c r="C610" s="481"/>
      <c r="D610" s="481"/>
      <c r="E610" s="481"/>
      <c r="F610" s="481"/>
      <c r="G610" s="481"/>
    </row>
    <row r="611" spans="1:7" ht="15">
      <c r="A611" s="481"/>
      <c r="B611" s="481"/>
      <c r="C611" s="481"/>
      <c r="D611" s="481"/>
      <c r="E611" s="481"/>
      <c r="F611" s="481"/>
      <c r="G611" s="481"/>
    </row>
    <row r="612" spans="1:7" ht="15">
      <c r="A612" s="481"/>
      <c r="B612" s="481"/>
      <c r="C612" s="481"/>
      <c r="D612" s="481"/>
      <c r="E612" s="481"/>
      <c r="F612" s="481"/>
      <c r="G612" s="481"/>
    </row>
    <row r="613" spans="1:7" ht="15">
      <c r="A613" s="481"/>
      <c r="B613" s="481"/>
      <c r="C613" s="481"/>
      <c r="D613" s="481"/>
      <c r="E613" s="481"/>
      <c r="F613" s="481"/>
      <c r="G613" s="481"/>
    </row>
    <row r="614" spans="1:7" ht="15">
      <c r="A614" s="481"/>
      <c r="B614" s="481"/>
      <c r="C614" s="481"/>
      <c r="D614" s="481"/>
      <c r="E614" s="481"/>
      <c r="F614" s="481"/>
      <c r="G614" s="481"/>
    </row>
    <row r="615" spans="1:7" ht="15">
      <c r="A615" s="481"/>
      <c r="B615" s="481"/>
      <c r="C615" s="481"/>
      <c r="D615" s="481"/>
      <c r="E615" s="481"/>
      <c r="F615" s="481"/>
      <c r="G615" s="481"/>
    </row>
    <row r="616" spans="1:7" ht="15">
      <c r="A616" s="481"/>
      <c r="B616" s="481"/>
      <c r="C616" s="481"/>
      <c r="D616" s="481"/>
      <c r="E616" s="481"/>
      <c r="F616" s="481"/>
      <c r="G616" s="481"/>
    </row>
    <row r="617" spans="1:7" ht="15">
      <c r="A617" s="481"/>
      <c r="B617" s="481"/>
      <c r="C617" s="481"/>
      <c r="D617" s="481"/>
      <c r="E617" s="481"/>
      <c r="F617" s="481"/>
      <c r="G617" s="481"/>
    </row>
    <row r="618" spans="1:7" ht="15">
      <c r="A618" s="481"/>
      <c r="B618" s="481"/>
      <c r="C618" s="481"/>
      <c r="D618" s="481"/>
      <c r="E618" s="481"/>
      <c r="F618" s="481"/>
      <c r="G618" s="481"/>
    </row>
    <row r="619" spans="1:7" ht="15">
      <c r="A619" s="481"/>
      <c r="B619" s="481"/>
      <c r="C619" s="481"/>
      <c r="D619" s="481"/>
      <c r="E619" s="481"/>
      <c r="F619" s="481"/>
      <c r="G619" s="481"/>
    </row>
    <row r="620" spans="1:7" ht="15">
      <c r="A620" s="481"/>
      <c r="B620" s="481"/>
      <c r="C620" s="481"/>
      <c r="D620" s="481"/>
      <c r="E620" s="481"/>
      <c r="F620" s="481"/>
      <c r="G620" s="481"/>
    </row>
    <row r="621" spans="1:7" ht="15">
      <c r="A621" s="481"/>
      <c r="B621" s="481"/>
      <c r="C621" s="481"/>
      <c r="D621" s="481"/>
      <c r="E621" s="481"/>
      <c r="F621" s="481"/>
      <c r="G621" s="481"/>
    </row>
    <row r="622" spans="1:7" ht="15">
      <c r="A622" s="481"/>
      <c r="B622" s="481"/>
      <c r="C622" s="481"/>
      <c r="D622" s="481"/>
      <c r="E622" s="481"/>
      <c r="F622" s="481"/>
      <c r="G622" s="481"/>
    </row>
    <row r="623" spans="1:7" ht="15">
      <c r="A623" s="481"/>
      <c r="B623" s="481"/>
      <c r="C623" s="481"/>
      <c r="D623" s="481"/>
      <c r="E623" s="481"/>
      <c r="F623" s="481"/>
      <c r="G623" s="481"/>
    </row>
    <row r="624" spans="1:7" ht="15">
      <c r="A624" s="481"/>
      <c r="B624" s="481"/>
      <c r="C624" s="481"/>
      <c r="D624" s="481"/>
      <c r="E624" s="481"/>
      <c r="F624" s="481"/>
      <c r="G624" s="481"/>
    </row>
    <row r="625" spans="1:7" ht="15">
      <c r="A625" s="481"/>
      <c r="B625" s="481"/>
      <c r="C625" s="481"/>
      <c r="D625" s="481"/>
      <c r="E625" s="481"/>
      <c r="F625" s="481"/>
      <c r="G625" s="481"/>
    </row>
    <row r="626" spans="1:7" ht="15">
      <c r="A626" s="481"/>
      <c r="B626" s="481"/>
      <c r="C626" s="481"/>
      <c r="D626" s="481"/>
      <c r="E626" s="481"/>
      <c r="F626" s="481"/>
      <c r="G626" s="481"/>
    </row>
    <row r="627" spans="1:7" ht="15">
      <c r="A627" s="481"/>
      <c r="B627" s="481"/>
      <c r="C627" s="481"/>
      <c r="D627" s="481"/>
      <c r="E627" s="481"/>
      <c r="F627" s="481"/>
      <c r="G627" s="481"/>
    </row>
    <row r="628" spans="1:7" ht="15">
      <c r="A628" s="481"/>
      <c r="B628" s="481"/>
      <c r="C628" s="481"/>
      <c r="D628" s="481"/>
      <c r="E628" s="481"/>
      <c r="F628" s="481"/>
      <c r="G628" s="481"/>
    </row>
    <row r="629" spans="1:7" ht="15">
      <c r="A629" s="481"/>
      <c r="B629" s="481"/>
      <c r="C629" s="481"/>
      <c r="D629" s="481"/>
      <c r="E629" s="481"/>
      <c r="F629" s="481"/>
      <c r="G629" s="481"/>
    </row>
    <row r="630" spans="1:7" ht="15">
      <c r="A630" s="481"/>
      <c r="B630" s="481"/>
      <c r="C630" s="481"/>
      <c r="D630" s="481"/>
      <c r="E630" s="481"/>
      <c r="F630" s="481"/>
      <c r="G630" s="481"/>
    </row>
    <row r="631" spans="1:7" ht="15">
      <c r="A631" s="481"/>
      <c r="B631" s="481"/>
      <c r="C631" s="481"/>
      <c r="D631" s="481"/>
      <c r="E631" s="481"/>
      <c r="F631" s="481"/>
      <c r="G631" s="481"/>
    </row>
    <row r="632" spans="1:7" ht="15">
      <c r="A632" s="481"/>
      <c r="B632" s="481"/>
      <c r="C632" s="481"/>
      <c r="D632" s="481"/>
      <c r="E632" s="481"/>
      <c r="F632" s="481"/>
      <c r="G632" s="481"/>
    </row>
    <row r="633" spans="1:7" ht="15">
      <c r="A633" s="481"/>
      <c r="B633" s="481"/>
      <c r="C633" s="481"/>
      <c r="D633" s="481"/>
      <c r="E633" s="481"/>
      <c r="F633" s="481"/>
      <c r="G633" s="481"/>
    </row>
    <row r="634" spans="1:7" ht="15">
      <c r="A634" s="481"/>
      <c r="B634" s="481"/>
      <c r="C634" s="481"/>
      <c r="D634" s="481"/>
      <c r="E634" s="481"/>
      <c r="F634" s="481"/>
      <c r="G634" s="481"/>
    </row>
    <row r="635" spans="1:7" ht="15">
      <c r="A635" s="481"/>
      <c r="B635" s="481"/>
      <c r="C635" s="481"/>
      <c r="D635" s="481"/>
      <c r="E635" s="481"/>
      <c r="F635" s="481"/>
      <c r="G635" s="481"/>
    </row>
    <row r="636" spans="1:7" ht="15">
      <c r="A636" s="481"/>
      <c r="B636" s="481"/>
      <c r="C636" s="481"/>
      <c r="D636" s="481"/>
      <c r="E636" s="481"/>
      <c r="F636" s="481"/>
      <c r="G636" s="481"/>
    </row>
    <row r="637" spans="1:7" ht="15">
      <c r="A637" s="481"/>
      <c r="B637" s="481"/>
      <c r="C637" s="481"/>
      <c r="D637" s="481"/>
      <c r="E637" s="481"/>
      <c r="F637" s="481"/>
      <c r="G637" s="481"/>
    </row>
    <row r="638" spans="1:7" ht="15">
      <c r="A638" s="481"/>
      <c r="B638" s="481"/>
      <c r="C638" s="481"/>
      <c r="D638" s="481"/>
      <c r="E638" s="481"/>
      <c r="F638" s="481"/>
      <c r="G638" s="481"/>
    </row>
    <row r="639" spans="1:7" ht="15">
      <c r="A639" s="481"/>
      <c r="B639" s="481"/>
      <c r="C639" s="481"/>
      <c r="D639" s="481"/>
      <c r="E639" s="481"/>
      <c r="F639" s="481"/>
      <c r="G639" s="481"/>
    </row>
    <row r="640" spans="1:7" ht="15">
      <c r="A640" s="481"/>
      <c r="B640" s="481"/>
      <c r="C640" s="481"/>
      <c r="D640" s="481"/>
      <c r="E640" s="481"/>
      <c r="F640" s="481"/>
      <c r="G640" s="481"/>
    </row>
    <row r="641" spans="1:7" ht="15">
      <c r="A641" s="481"/>
      <c r="B641" s="481"/>
      <c r="C641" s="481"/>
      <c r="D641" s="481"/>
      <c r="E641" s="481"/>
      <c r="F641" s="481"/>
      <c r="G641" s="481"/>
    </row>
    <row r="642" spans="1:7" ht="15">
      <c r="A642" s="481"/>
      <c r="B642" s="481"/>
      <c r="C642" s="481"/>
      <c r="D642" s="481"/>
      <c r="E642" s="481"/>
      <c r="F642" s="481"/>
      <c r="G642" s="481"/>
    </row>
    <row r="643" spans="1:7" ht="15">
      <c r="A643" s="481"/>
      <c r="B643" s="481"/>
      <c r="C643" s="481"/>
      <c r="D643" s="481"/>
      <c r="E643" s="481"/>
      <c r="F643" s="481"/>
      <c r="G643" s="481"/>
    </row>
    <row r="644" spans="1:7" ht="15">
      <c r="A644" s="481"/>
      <c r="B644" s="481"/>
      <c r="C644" s="481"/>
      <c r="D644" s="481"/>
      <c r="E644" s="481"/>
      <c r="F644" s="481"/>
      <c r="G644" s="481"/>
    </row>
    <row r="645" spans="1:7" ht="15">
      <c r="A645" s="481"/>
      <c r="B645" s="481"/>
      <c r="C645" s="481"/>
      <c r="D645" s="481"/>
      <c r="E645" s="481"/>
      <c r="F645" s="481"/>
      <c r="G645" s="481"/>
    </row>
    <row r="646" spans="1:7" ht="15">
      <c r="A646" s="481"/>
      <c r="B646" s="481"/>
      <c r="C646" s="481"/>
      <c r="D646" s="481"/>
      <c r="E646" s="481"/>
      <c r="F646" s="481"/>
      <c r="G646" s="481"/>
    </row>
    <row r="647" spans="1:7" ht="15">
      <c r="A647" s="481"/>
      <c r="B647" s="481"/>
      <c r="C647" s="481"/>
      <c r="D647" s="481"/>
      <c r="E647" s="481"/>
      <c r="F647" s="481"/>
      <c r="G647" s="481"/>
    </row>
    <row r="648" spans="1:7" ht="15">
      <c r="A648" s="481"/>
      <c r="B648" s="481"/>
      <c r="C648" s="481"/>
      <c r="D648" s="481"/>
      <c r="E648" s="481"/>
      <c r="F648" s="481"/>
      <c r="G648" s="481"/>
    </row>
    <row r="649" spans="1:7" ht="15">
      <c r="A649" s="481"/>
      <c r="B649" s="481"/>
      <c r="C649" s="481"/>
      <c r="D649" s="481"/>
      <c r="E649" s="481"/>
      <c r="F649" s="481"/>
      <c r="G649" s="481"/>
    </row>
    <row r="650" spans="1:7" ht="15">
      <c r="A650" s="481"/>
      <c r="B650" s="481"/>
      <c r="C650" s="481"/>
      <c r="D650" s="481"/>
      <c r="E650" s="481"/>
      <c r="F650" s="481"/>
      <c r="G650" s="481"/>
    </row>
    <row r="651" spans="1:7" ht="15">
      <c r="A651" s="481"/>
      <c r="B651" s="481"/>
      <c r="C651" s="481"/>
      <c r="D651" s="481"/>
      <c r="E651" s="481"/>
      <c r="F651" s="481"/>
      <c r="G651" s="481"/>
    </row>
    <row r="652" spans="1:7" ht="15">
      <c r="A652" s="481"/>
      <c r="B652" s="481"/>
      <c r="C652" s="481"/>
      <c r="D652" s="481"/>
      <c r="E652" s="481"/>
      <c r="F652" s="481"/>
      <c r="G652" s="481"/>
    </row>
    <row r="653" spans="1:7" ht="15">
      <c r="A653" s="481"/>
      <c r="B653" s="481"/>
      <c r="C653" s="481"/>
      <c r="D653" s="481"/>
      <c r="E653" s="481"/>
      <c r="F653" s="481"/>
      <c r="G653" s="481"/>
    </row>
    <row r="654" spans="1:7" ht="15">
      <c r="A654" s="481"/>
      <c r="B654" s="481"/>
      <c r="C654" s="481"/>
      <c r="D654" s="481"/>
      <c r="E654" s="481"/>
      <c r="F654" s="481"/>
      <c r="G654" s="481"/>
    </row>
    <row r="655" spans="1:7" ht="15">
      <c r="A655" s="481"/>
      <c r="B655" s="481"/>
      <c r="C655" s="481"/>
      <c r="D655" s="481"/>
      <c r="E655" s="481"/>
      <c r="F655" s="481"/>
      <c r="G655" s="481"/>
    </row>
    <row r="656" spans="1:7" ht="15">
      <c r="A656" s="481"/>
      <c r="B656" s="481"/>
      <c r="C656" s="481"/>
      <c r="D656" s="481"/>
      <c r="E656" s="481"/>
      <c r="F656" s="481"/>
      <c r="G656" s="481"/>
    </row>
    <row r="657" spans="1:7" ht="15">
      <c r="A657" s="481"/>
      <c r="B657" s="481"/>
      <c r="C657" s="481"/>
      <c r="D657" s="481"/>
      <c r="E657" s="481"/>
      <c r="F657" s="481"/>
      <c r="G657" s="481"/>
    </row>
    <row r="658" spans="1:7" ht="15">
      <c r="A658" s="481"/>
      <c r="B658" s="481"/>
      <c r="C658" s="481"/>
      <c r="D658" s="481"/>
      <c r="E658" s="481"/>
      <c r="F658" s="481"/>
      <c r="G658" s="481"/>
    </row>
    <row r="659" spans="1:7" ht="15">
      <c r="A659" s="481"/>
      <c r="B659" s="481"/>
      <c r="C659" s="481"/>
      <c r="D659" s="481"/>
      <c r="E659" s="481"/>
      <c r="F659" s="481"/>
      <c r="G659" s="481"/>
    </row>
    <row r="660" spans="1:7" ht="15">
      <c r="A660" s="481"/>
      <c r="B660" s="481"/>
      <c r="C660" s="481"/>
      <c r="D660" s="481"/>
      <c r="E660" s="481"/>
      <c r="F660" s="481"/>
      <c r="G660" s="481"/>
    </row>
    <row r="661" spans="1:7" ht="15">
      <c r="A661" s="481"/>
      <c r="B661" s="481"/>
      <c r="C661" s="481"/>
      <c r="D661" s="481"/>
      <c r="E661" s="481"/>
      <c r="F661" s="481"/>
      <c r="G661" s="481"/>
    </row>
    <row r="662" spans="1:7" ht="15">
      <c r="A662" s="481"/>
      <c r="B662" s="481"/>
      <c r="C662" s="481"/>
      <c r="D662" s="481"/>
      <c r="E662" s="481"/>
      <c r="F662" s="481"/>
      <c r="G662" s="481"/>
    </row>
    <row r="663" spans="1:7" ht="15">
      <c r="A663" s="481"/>
      <c r="B663" s="481"/>
      <c r="C663" s="481"/>
      <c r="D663" s="481"/>
      <c r="E663" s="481"/>
      <c r="F663" s="481"/>
      <c r="G663" s="481"/>
    </row>
    <row r="664" spans="1:7" ht="15">
      <c r="A664" s="481"/>
      <c r="B664" s="481"/>
      <c r="C664" s="481"/>
      <c r="D664" s="481"/>
      <c r="E664" s="481"/>
      <c r="F664" s="481"/>
      <c r="G664" s="481"/>
    </row>
    <row r="665" spans="1:7" ht="15">
      <c r="A665" s="481"/>
      <c r="B665" s="481"/>
      <c r="C665" s="481"/>
      <c r="D665" s="481"/>
      <c r="E665" s="481"/>
      <c r="F665" s="481"/>
      <c r="G665" s="481"/>
    </row>
    <row r="666" spans="1:7" ht="15">
      <c r="A666" s="481"/>
      <c r="B666" s="481"/>
      <c r="C666" s="481"/>
      <c r="D666" s="481"/>
      <c r="E666" s="481"/>
      <c r="F666" s="481"/>
      <c r="G666" s="481"/>
    </row>
    <row r="667" spans="1:7" ht="15">
      <c r="A667" s="481"/>
      <c r="B667" s="481"/>
      <c r="C667" s="481"/>
      <c r="D667" s="481"/>
      <c r="E667" s="481"/>
      <c r="F667" s="481"/>
      <c r="G667" s="481"/>
    </row>
    <row r="668" spans="1:7" ht="15">
      <c r="A668" s="481"/>
      <c r="B668" s="481"/>
      <c r="C668" s="481"/>
      <c r="D668" s="481"/>
      <c r="E668" s="481"/>
      <c r="F668" s="481"/>
      <c r="G668" s="481"/>
    </row>
    <row r="669" spans="1:7" ht="15">
      <c r="A669" s="481"/>
      <c r="B669" s="481"/>
      <c r="C669" s="481"/>
      <c r="D669" s="481"/>
      <c r="E669" s="481"/>
      <c r="F669" s="481"/>
      <c r="G669" s="481"/>
    </row>
    <row r="670" spans="1:7" ht="15">
      <c r="A670" s="481"/>
      <c r="B670" s="481"/>
      <c r="C670" s="481"/>
      <c r="D670" s="481"/>
      <c r="E670" s="481"/>
      <c r="F670" s="481"/>
      <c r="G670" s="481"/>
    </row>
    <row r="671" spans="1:7" ht="15">
      <c r="A671" s="481"/>
      <c r="B671" s="481"/>
      <c r="C671" s="481"/>
      <c r="D671" s="481"/>
      <c r="E671" s="481"/>
      <c r="F671" s="481"/>
      <c r="G671" s="481"/>
    </row>
    <row r="672" spans="1:7" ht="15">
      <c r="A672" s="481"/>
      <c r="B672" s="481"/>
      <c r="C672" s="481"/>
      <c r="D672" s="481"/>
      <c r="E672" s="481"/>
      <c r="F672" s="481"/>
      <c r="G672" s="481"/>
    </row>
    <row r="673" spans="1:7" ht="15">
      <c r="A673" s="481"/>
      <c r="B673" s="481"/>
      <c r="C673" s="481"/>
      <c r="D673" s="481"/>
      <c r="E673" s="481"/>
      <c r="F673" s="481"/>
      <c r="G673" s="481"/>
    </row>
    <row r="674" spans="1:7" ht="15">
      <c r="A674" s="481"/>
      <c r="B674" s="481"/>
      <c r="C674" s="481"/>
      <c r="D674" s="481"/>
      <c r="E674" s="481"/>
      <c r="F674" s="481"/>
      <c r="G674" s="481"/>
    </row>
    <row r="675" spans="1:7" ht="15">
      <c r="A675" s="481"/>
      <c r="B675" s="481"/>
      <c r="C675" s="481"/>
      <c r="D675" s="481"/>
      <c r="E675" s="481"/>
      <c r="F675" s="481"/>
      <c r="G675" s="481"/>
    </row>
    <row r="676" spans="1:7" ht="15">
      <c r="A676" s="481"/>
      <c r="B676" s="481"/>
      <c r="C676" s="481"/>
      <c r="D676" s="481"/>
      <c r="E676" s="481"/>
      <c r="F676" s="481"/>
      <c r="G676" s="481"/>
    </row>
    <row r="677" spans="1:7" ht="15">
      <c r="A677" s="481"/>
      <c r="B677" s="481"/>
      <c r="C677" s="481"/>
      <c r="D677" s="481"/>
      <c r="E677" s="481"/>
      <c r="F677" s="481"/>
      <c r="G677" s="481"/>
    </row>
    <row r="678" spans="1:7" ht="15">
      <c r="A678" s="481"/>
      <c r="B678" s="481"/>
      <c r="C678" s="481"/>
      <c r="D678" s="481"/>
      <c r="E678" s="481"/>
      <c r="F678" s="481"/>
      <c r="G678" s="481"/>
    </row>
    <row r="679" spans="1:7" ht="15">
      <c r="A679" s="481"/>
      <c r="B679" s="481"/>
      <c r="C679" s="481"/>
      <c r="D679" s="481"/>
      <c r="E679" s="481"/>
      <c r="F679" s="481"/>
      <c r="G679" s="481"/>
    </row>
    <row r="680" spans="1:7" ht="15">
      <c r="A680" s="481"/>
      <c r="B680" s="481"/>
      <c r="C680" s="481"/>
      <c r="D680" s="481"/>
      <c r="E680" s="481"/>
      <c r="F680" s="481"/>
      <c r="G680" s="481"/>
    </row>
    <row r="681" spans="1:7" ht="15">
      <c r="A681" s="481"/>
      <c r="B681" s="481"/>
      <c r="C681" s="481"/>
      <c r="D681" s="481"/>
      <c r="E681" s="481"/>
      <c r="F681" s="481"/>
      <c r="G681" s="481"/>
    </row>
    <row r="682" spans="1:7" ht="15">
      <c r="A682" s="481"/>
      <c r="B682" s="481"/>
      <c r="C682" s="481"/>
      <c r="D682" s="481"/>
      <c r="E682" s="481"/>
      <c r="F682" s="481"/>
      <c r="G682" s="481"/>
    </row>
    <row r="683" spans="1:7" ht="15">
      <c r="A683" s="481"/>
      <c r="B683" s="481"/>
      <c r="C683" s="481"/>
      <c r="D683" s="481"/>
      <c r="E683" s="481"/>
      <c r="F683" s="481"/>
      <c r="G683" s="481"/>
    </row>
    <row r="684" spans="1:7" ht="15">
      <c r="A684" s="481"/>
      <c r="B684" s="481"/>
      <c r="C684" s="481"/>
      <c r="D684" s="481"/>
      <c r="E684" s="481"/>
      <c r="F684" s="481"/>
      <c r="G684" s="481"/>
    </row>
    <row r="685" spans="1:7" ht="15">
      <c r="A685" s="481"/>
      <c r="B685" s="481"/>
      <c r="C685" s="481"/>
      <c r="D685" s="481"/>
      <c r="E685" s="481"/>
      <c r="F685" s="481"/>
      <c r="G685" s="481"/>
    </row>
    <row r="686" spans="1:7" ht="15">
      <c r="A686" s="481"/>
      <c r="B686" s="481"/>
      <c r="C686" s="481"/>
      <c r="D686" s="481"/>
      <c r="E686" s="481"/>
      <c r="F686" s="481"/>
      <c r="G686" s="481"/>
    </row>
    <row r="687" spans="1:7" ht="15">
      <c r="A687" s="481"/>
      <c r="B687" s="481"/>
      <c r="C687" s="481"/>
      <c r="D687" s="481"/>
      <c r="E687" s="481"/>
      <c r="F687" s="481"/>
      <c r="G687" s="481"/>
    </row>
    <row r="688" spans="1:7" ht="15">
      <c r="A688" s="481"/>
      <c r="B688" s="481"/>
      <c r="C688" s="481"/>
      <c r="D688" s="481"/>
      <c r="E688" s="481"/>
      <c r="F688" s="481"/>
      <c r="G688" s="481"/>
    </row>
    <row r="689" spans="1:7" ht="15">
      <c r="A689" s="481"/>
      <c r="B689" s="481"/>
      <c r="C689" s="481"/>
      <c r="D689" s="481"/>
      <c r="E689" s="481"/>
      <c r="F689" s="481"/>
      <c r="G689" s="481"/>
    </row>
    <row r="690" spans="1:7" ht="15">
      <c r="A690" s="481"/>
      <c r="B690" s="481"/>
      <c r="C690" s="481"/>
      <c r="D690" s="481"/>
      <c r="E690" s="481"/>
      <c r="F690" s="481"/>
      <c r="G690" s="481"/>
    </row>
    <row r="691" spans="1:7" ht="15">
      <c r="A691" s="481"/>
      <c r="B691" s="481"/>
      <c r="C691" s="481"/>
      <c r="D691" s="481"/>
      <c r="E691" s="481"/>
      <c r="F691" s="481"/>
      <c r="G691" s="481"/>
    </row>
    <row r="692" spans="1:7" ht="15">
      <c r="A692" s="481"/>
      <c r="B692" s="481"/>
      <c r="C692" s="481"/>
      <c r="D692" s="481"/>
      <c r="E692" s="481"/>
      <c r="F692" s="481"/>
      <c r="G692" s="481"/>
    </row>
    <row r="693" spans="1:7" ht="15">
      <c r="A693" s="481"/>
      <c r="B693" s="481"/>
      <c r="C693" s="481"/>
      <c r="D693" s="481"/>
      <c r="E693" s="481"/>
      <c r="F693" s="481"/>
      <c r="G693" s="481"/>
    </row>
    <row r="694" spans="1:7" ht="15">
      <c r="A694" s="481"/>
      <c r="B694" s="481"/>
      <c r="C694" s="481"/>
      <c r="D694" s="481"/>
      <c r="E694" s="481"/>
      <c r="F694" s="481"/>
      <c r="G694" s="481"/>
    </row>
    <row r="695" spans="1:7" ht="15">
      <c r="A695" s="481"/>
      <c r="B695" s="481"/>
      <c r="C695" s="481"/>
      <c r="D695" s="481"/>
      <c r="E695" s="481"/>
      <c r="F695" s="481"/>
      <c r="G695" s="481"/>
    </row>
    <row r="696" spans="1:7" ht="15">
      <c r="A696" s="481"/>
      <c r="B696" s="481"/>
      <c r="C696" s="481"/>
      <c r="D696" s="481"/>
      <c r="E696" s="481"/>
      <c r="F696" s="481"/>
      <c r="G696" s="481"/>
    </row>
    <row r="697" spans="1:7" ht="15">
      <c r="A697" s="481"/>
      <c r="B697" s="481"/>
      <c r="C697" s="481"/>
      <c r="D697" s="481"/>
      <c r="E697" s="481"/>
      <c r="F697" s="481"/>
      <c r="G697" s="481"/>
    </row>
    <row r="698" spans="1:7" ht="15">
      <c r="A698" s="481"/>
      <c r="B698" s="481"/>
      <c r="C698" s="481"/>
      <c r="D698" s="481"/>
      <c r="E698" s="481"/>
      <c r="F698" s="481"/>
      <c r="G698" s="481"/>
    </row>
    <row r="699" spans="1:7" ht="15">
      <c r="A699" s="481"/>
      <c r="B699" s="481"/>
      <c r="C699" s="481"/>
      <c r="D699" s="481"/>
      <c r="E699" s="481"/>
      <c r="F699" s="481"/>
      <c r="G699" s="481"/>
    </row>
    <row r="700" spans="1:7" ht="15">
      <c r="A700" s="481"/>
      <c r="B700" s="481"/>
      <c r="C700" s="481"/>
      <c r="D700" s="481"/>
      <c r="E700" s="481"/>
      <c r="F700" s="481"/>
      <c r="G700" s="481"/>
    </row>
    <row r="701" spans="1:7" ht="15">
      <c r="A701" s="481"/>
      <c r="B701" s="481"/>
      <c r="C701" s="481"/>
      <c r="D701" s="481"/>
      <c r="E701" s="481"/>
      <c r="F701" s="481"/>
      <c r="G701" s="481"/>
    </row>
    <row r="702" spans="1:7" ht="15">
      <c r="A702" s="481"/>
      <c r="B702" s="481"/>
      <c r="C702" s="481"/>
      <c r="D702" s="481"/>
      <c r="E702" s="481"/>
      <c r="F702" s="481"/>
      <c r="G702" s="481"/>
    </row>
    <row r="703" spans="1:7" ht="15">
      <c r="A703" s="481"/>
      <c r="B703" s="481"/>
      <c r="C703" s="481"/>
      <c r="D703" s="481"/>
      <c r="E703" s="481"/>
      <c r="F703" s="481"/>
      <c r="G703" s="481"/>
    </row>
    <row r="704" spans="1:7" ht="15">
      <c r="A704" s="481"/>
      <c r="B704" s="481"/>
      <c r="C704" s="481"/>
      <c r="D704" s="481"/>
      <c r="E704" s="481"/>
      <c r="F704" s="481"/>
      <c r="G704" s="481"/>
    </row>
    <row r="705" spans="1:7" ht="15">
      <c r="A705" s="481"/>
      <c r="B705" s="481"/>
      <c r="C705" s="481"/>
      <c r="D705" s="481"/>
      <c r="E705" s="481"/>
      <c r="F705" s="481"/>
      <c r="G705" s="481"/>
    </row>
    <row r="706" spans="1:7" ht="15">
      <c r="A706" s="481"/>
      <c r="B706" s="481"/>
      <c r="C706" s="481"/>
      <c r="D706" s="481"/>
      <c r="E706" s="481"/>
      <c r="F706" s="481"/>
      <c r="G706" s="481"/>
    </row>
    <row r="707" spans="1:7" ht="15">
      <c r="A707" s="481"/>
      <c r="B707" s="481"/>
      <c r="C707" s="481"/>
      <c r="D707" s="481"/>
      <c r="E707" s="481"/>
      <c r="F707" s="481"/>
      <c r="G707" s="481"/>
    </row>
    <row r="708" spans="1:7" ht="15">
      <c r="A708" s="481"/>
      <c r="B708" s="481"/>
      <c r="C708" s="481"/>
      <c r="D708" s="481"/>
      <c r="E708" s="481"/>
      <c r="F708" s="481"/>
      <c r="G708" s="481"/>
    </row>
    <row r="709" spans="1:7" ht="15">
      <c r="A709" s="481"/>
      <c r="B709" s="481"/>
      <c r="C709" s="481"/>
      <c r="D709" s="481"/>
      <c r="E709" s="481"/>
      <c r="F709" s="481"/>
      <c r="G709" s="481"/>
    </row>
    <row r="710" spans="1:7" ht="15">
      <c r="A710" s="481"/>
      <c r="B710" s="481"/>
      <c r="C710" s="481"/>
      <c r="D710" s="481"/>
      <c r="E710" s="481"/>
      <c r="F710" s="481"/>
      <c r="G710" s="481"/>
    </row>
    <row r="711" spans="1:7" ht="15">
      <c r="A711" s="481"/>
      <c r="B711" s="481"/>
      <c r="C711" s="481"/>
      <c r="D711" s="481"/>
      <c r="E711" s="481"/>
      <c r="F711" s="481"/>
      <c r="G711" s="481"/>
    </row>
    <row r="712" spans="1:7" ht="15">
      <c r="A712" s="481"/>
      <c r="B712" s="481"/>
      <c r="C712" s="481"/>
      <c r="D712" s="481"/>
      <c r="E712" s="481"/>
      <c r="F712" s="481"/>
      <c r="G712" s="481"/>
    </row>
    <row r="713" spans="1:7" ht="15">
      <c r="A713" s="481"/>
      <c r="B713" s="481"/>
      <c r="C713" s="481"/>
      <c r="D713" s="481"/>
      <c r="E713" s="481"/>
      <c r="F713" s="481"/>
      <c r="G713" s="481"/>
    </row>
    <row r="714" spans="1:7" ht="15">
      <c r="A714" s="481"/>
      <c r="B714" s="481"/>
      <c r="C714" s="481"/>
      <c r="D714" s="481"/>
      <c r="E714" s="481"/>
      <c r="F714" s="481"/>
      <c r="G714" s="481"/>
    </row>
    <row r="715" spans="1:7" ht="15">
      <c r="A715" s="481"/>
      <c r="B715" s="481"/>
      <c r="C715" s="481"/>
      <c r="D715" s="481"/>
      <c r="E715" s="481"/>
      <c r="F715" s="481"/>
      <c r="G715" s="481"/>
    </row>
    <row r="716" spans="1:7" ht="15">
      <c r="A716" s="481"/>
      <c r="B716" s="481"/>
      <c r="C716" s="481"/>
      <c r="D716" s="481"/>
      <c r="E716" s="481"/>
      <c r="F716" s="481"/>
      <c r="G716" s="481"/>
    </row>
    <row r="717" spans="1:7" ht="15">
      <c r="A717" s="481"/>
      <c r="B717" s="481"/>
      <c r="C717" s="481"/>
      <c r="D717" s="481"/>
      <c r="E717" s="481"/>
      <c r="F717" s="481"/>
      <c r="G717" s="481"/>
    </row>
    <row r="718" spans="1:7" ht="15">
      <c r="A718" s="481"/>
      <c r="B718" s="481"/>
      <c r="C718" s="481"/>
      <c r="D718" s="481"/>
      <c r="E718" s="481"/>
      <c r="F718" s="481"/>
      <c r="G718" s="481"/>
    </row>
    <row r="719" spans="1:7" ht="15">
      <c r="A719" s="481"/>
      <c r="B719" s="481"/>
      <c r="C719" s="481"/>
      <c r="D719" s="481"/>
      <c r="E719" s="481"/>
      <c r="F719" s="481"/>
      <c r="G719" s="481"/>
    </row>
    <row r="720" spans="1:7" ht="15">
      <c r="A720" s="481"/>
      <c r="B720" s="481"/>
      <c r="C720" s="481"/>
      <c r="D720" s="481"/>
      <c r="E720" s="481"/>
      <c r="F720" s="481"/>
      <c r="G720" s="481"/>
    </row>
    <row r="721" spans="1:7" ht="15">
      <c r="A721" s="481"/>
      <c r="B721" s="481"/>
      <c r="C721" s="481"/>
      <c r="D721" s="481"/>
      <c r="E721" s="481"/>
      <c r="F721" s="481"/>
      <c r="G721" s="481"/>
    </row>
    <row r="722" spans="1:7" ht="15">
      <c r="A722" s="481"/>
      <c r="B722" s="481"/>
      <c r="C722" s="481"/>
      <c r="D722" s="481"/>
      <c r="E722" s="481"/>
      <c r="F722" s="481"/>
      <c r="G722" s="481"/>
    </row>
    <row r="723" spans="1:7" ht="15">
      <c r="A723" s="481"/>
      <c r="B723" s="481"/>
      <c r="C723" s="481"/>
      <c r="D723" s="481"/>
      <c r="E723" s="481"/>
      <c r="F723" s="481"/>
      <c r="G723" s="481"/>
    </row>
    <row r="724" spans="1:7" ht="15">
      <c r="A724" s="481"/>
      <c r="B724" s="481"/>
      <c r="C724" s="481"/>
      <c r="D724" s="481"/>
      <c r="E724" s="481"/>
      <c r="F724" s="481"/>
      <c r="G724" s="481"/>
    </row>
    <row r="725" spans="1:7" ht="15">
      <c r="A725" s="481"/>
      <c r="B725" s="481"/>
      <c r="C725" s="481"/>
      <c r="D725" s="481"/>
      <c r="E725" s="481"/>
      <c r="F725" s="481"/>
      <c r="G725" s="481"/>
    </row>
    <row r="726" spans="1:7" ht="15">
      <c r="A726" s="481"/>
      <c r="B726" s="481"/>
      <c r="C726" s="481"/>
      <c r="D726" s="481"/>
      <c r="E726" s="481"/>
      <c r="F726" s="481"/>
      <c r="G726" s="481"/>
    </row>
    <row r="727" spans="1:7" ht="15">
      <c r="A727" s="481"/>
      <c r="B727" s="481"/>
      <c r="C727" s="481"/>
      <c r="D727" s="481"/>
      <c r="E727" s="481"/>
      <c r="F727" s="481"/>
      <c r="G727" s="481"/>
    </row>
    <row r="728" spans="1:7" ht="15">
      <c r="A728" s="481"/>
      <c r="B728" s="481"/>
      <c r="C728" s="481"/>
      <c r="D728" s="481"/>
      <c r="E728" s="481"/>
      <c r="F728" s="481"/>
      <c r="G728" s="481"/>
    </row>
    <row r="729" spans="1:7" ht="15">
      <c r="A729" s="481"/>
      <c r="B729" s="481"/>
      <c r="C729" s="481"/>
      <c r="D729" s="481"/>
      <c r="E729" s="481"/>
      <c r="F729" s="481"/>
      <c r="G729" s="481"/>
    </row>
    <row r="730" spans="1:7" ht="15">
      <c r="A730" s="481"/>
      <c r="B730" s="481"/>
      <c r="C730" s="481"/>
      <c r="D730" s="481"/>
      <c r="E730" s="481"/>
      <c r="F730" s="481"/>
      <c r="G730" s="481"/>
    </row>
    <row r="731" spans="1:7" ht="15">
      <c r="A731" s="481"/>
      <c r="B731" s="481"/>
      <c r="C731" s="481"/>
      <c r="D731" s="481"/>
      <c r="E731" s="481"/>
      <c r="F731" s="481"/>
      <c r="G731" s="481"/>
    </row>
    <row r="732" spans="1:7" ht="15">
      <c r="A732" s="481"/>
      <c r="B732" s="481"/>
      <c r="C732" s="481"/>
      <c r="D732" s="481"/>
      <c r="E732" s="481"/>
      <c r="F732" s="481"/>
      <c r="G732" s="481"/>
    </row>
    <row r="733" spans="1:7" ht="15">
      <c r="A733" s="481"/>
      <c r="B733" s="481"/>
      <c r="C733" s="481"/>
      <c r="D733" s="481"/>
      <c r="E733" s="481"/>
      <c r="F733" s="481"/>
      <c r="G733" s="481"/>
    </row>
    <row r="734" spans="1:7" ht="15">
      <c r="A734" s="481"/>
      <c r="B734" s="481"/>
      <c r="C734" s="481"/>
      <c r="D734" s="481"/>
      <c r="E734" s="481"/>
      <c r="F734" s="481"/>
      <c r="G734" s="481"/>
    </row>
    <row r="735" spans="1:7" ht="15">
      <c r="A735" s="481"/>
      <c r="B735" s="481"/>
      <c r="C735" s="481"/>
      <c r="D735" s="481"/>
      <c r="E735" s="481"/>
      <c r="F735" s="481"/>
      <c r="G735" s="481"/>
    </row>
    <row r="736" spans="1:7" ht="15">
      <c r="A736" s="481"/>
      <c r="B736" s="481"/>
      <c r="C736" s="481"/>
      <c r="D736" s="481"/>
      <c r="E736" s="481"/>
      <c r="F736" s="481"/>
      <c r="G736" s="481"/>
    </row>
    <row r="737" spans="1:7" ht="15">
      <c r="A737" s="481"/>
      <c r="B737" s="481"/>
      <c r="C737" s="481"/>
      <c r="D737" s="481"/>
      <c r="E737" s="481"/>
      <c r="F737" s="481"/>
      <c r="G737" s="481"/>
    </row>
    <row r="738" spans="1:7" ht="15">
      <c r="A738" s="481"/>
      <c r="B738" s="481"/>
      <c r="C738" s="481"/>
      <c r="D738" s="481"/>
      <c r="E738" s="481"/>
      <c r="F738" s="481"/>
      <c r="G738" s="481"/>
    </row>
    <row r="739" spans="1:7" ht="15">
      <c r="A739" s="481"/>
      <c r="B739" s="481"/>
      <c r="C739" s="481"/>
      <c r="D739" s="481"/>
      <c r="E739" s="481"/>
      <c r="F739" s="481"/>
      <c r="G739" s="481"/>
    </row>
    <row r="740" spans="1:7" ht="15">
      <c r="A740" s="481"/>
      <c r="B740" s="481"/>
      <c r="C740" s="481"/>
      <c r="D740" s="481"/>
      <c r="E740" s="481"/>
      <c r="F740" s="481"/>
      <c r="G740" s="481"/>
    </row>
    <row r="741" spans="1:7" ht="15">
      <c r="A741" s="481"/>
      <c r="B741" s="481"/>
      <c r="C741" s="481"/>
      <c r="D741" s="481"/>
      <c r="E741" s="481"/>
      <c r="F741" s="481"/>
      <c r="G741" s="481"/>
    </row>
    <row r="742" spans="1:7" ht="15">
      <c r="A742" s="481"/>
      <c r="B742" s="481"/>
      <c r="C742" s="481"/>
      <c r="D742" s="481"/>
      <c r="E742" s="481"/>
      <c r="F742" s="481"/>
      <c r="G742" s="481"/>
    </row>
    <row r="743" spans="1:7" ht="15">
      <c r="A743" s="481"/>
      <c r="B743" s="481"/>
      <c r="C743" s="481"/>
      <c r="D743" s="481"/>
      <c r="E743" s="481"/>
      <c r="F743" s="481"/>
      <c r="G743" s="481"/>
    </row>
    <row r="744" spans="1:7" ht="15">
      <c r="A744" s="481"/>
      <c r="B744" s="481"/>
      <c r="C744" s="481"/>
      <c r="D744" s="481"/>
      <c r="E744" s="481"/>
      <c r="F744" s="481"/>
      <c r="G744" s="481"/>
    </row>
    <row r="745" spans="1:7" ht="15">
      <c r="A745" s="481"/>
      <c r="B745" s="481"/>
      <c r="C745" s="481"/>
      <c r="D745" s="481"/>
      <c r="E745" s="481"/>
      <c r="F745" s="481"/>
      <c r="G745" s="481"/>
    </row>
    <row r="746" spans="1:7" ht="15">
      <c r="A746" s="481"/>
      <c r="B746" s="481"/>
      <c r="C746" s="481"/>
      <c r="D746" s="481"/>
      <c r="E746" s="481"/>
      <c r="F746" s="481"/>
      <c r="G746" s="481"/>
    </row>
    <row r="747" spans="1:7" ht="15">
      <c r="A747" s="481"/>
      <c r="B747" s="481"/>
      <c r="C747" s="481"/>
      <c r="D747" s="481"/>
      <c r="E747" s="481"/>
      <c r="F747" s="481"/>
      <c r="G747" s="481"/>
    </row>
    <row r="748" spans="1:7" ht="15">
      <c r="A748" s="481"/>
      <c r="B748" s="481"/>
      <c r="C748" s="481"/>
      <c r="D748" s="481"/>
      <c r="E748" s="481"/>
      <c r="F748" s="481"/>
      <c r="G748" s="481"/>
    </row>
    <row r="749" spans="1:7" ht="15">
      <c r="A749" s="481"/>
      <c r="B749" s="481"/>
      <c r="C749" s="481"/>
      <c r="D749" s="481"/>
      <c r="E749" s="481"/>
      <c r="F749" s="481"/>
      <c r="G749" s="481"/>
    </row>
    <row r="750" spans="1:7" ht="15">
      <c r="A750" s="481"/>
      <c r="B750" s="481"/>
      <c r="C750" s="481"/>
      <c r="D750" s="481"/>
      <c r="E750" s="481"/>
      <c r="F750" s="481"/>
      <c r="G750" s="481"/>
    </row>
    <row r="751" spans="1:7" ht="15">
      <c r="A751" s="481"/>
      <c r="B751" s="481"/>
      <c r="C751" s="481"/>
      <c r="D751" s="481"/>
      <c r="E751" s="481"/>
      <c r="F751" s="481"/>
      <c r="G751" s="481"/>
    </row>
    <row r="752" spans="1:7" ht="15">
      <c r="A752" s="481"/>
      <c r="B752" s="481"/>
      <c r="C752" s="481"/>
      <c r="D752" s="481"/>
      <c r="E752" s="481"/>
      <c r="F752" s="481"/>
      <c r="G752" s="481"/>
    </row>
    <row r="753" spans="1:7" ht="15">
      <c r="A753" s="481"/>
      <c r="B753" s="481"/>
      <c r="C753" s="481"/>
      <c r="D753" s="481"/>
      <c r="E753" s="481"/>
      <c r="F753" s="481"/>
      <c r="G753" s="481"/>
    </row>
    <row r="754" spans="1:7" ht="15">
      <c r="A754" s="481"/>
      <c r="B754" s="481"/>
      <c r="C754" s="481"/>
      <c r="D754" s="481"/>
      <c r="E754" s="481"/>
      <c r="F754" s="481"/>
      <c r="G754" s="481"/>
    </row>
    <row r="755" spans="1:7" ht="15">
      <c r="A755" s="481"/>
      <c r="B755" s="481"/>
      <c r="C755" s="481"/>
      <c r="D755" s="481"/>
      <c r="E755" s="481"/>
      <c r="F755" s="481"/>
      <c r="G755" s="481"/>
    </row>
    <row r="756" spans="1:7" ht="15">
      <c r="A756" s="481"/>
      <c r="B756" s="481"/>
      <c r="C756" s="481"/>
      <c r="D756" s="481"/>
      <c r="E756" s="481"/>
      <c r="F756" s="481"/>
      <c r="G756" s="481"/>
    </row>
    <row r="757" spans="1:7" ht="15">
      <c r="A757" s="481"/>
      <c r="B757" s="481"/>
      <c r="C757" s="481"/>
      <c r="D757" s="481"/>
      <c r="E757" s="481"/>
      <c r="F757" s="481"/>
      <c r="G757" s="481"/>
    </row>
    <row r="758" spans="1:7" ht="15">
      <c r="A758" s="481"/>
      <c r="B758" s="481"/>
      <c r="C758" s="481"/>
      <c r="D758" s="481"/>
      <c r="E758" s="481"/>
      <c r="F758" s="481"/>
      <c r="G758" s="481"/>
    </row>
    <row r="759" spans="1:7" ht="15">
      <c r="A759" s="481"/>
      <c r="B759" s="481"/>
      <c r="C759" s="481"/>
      <c r="D759" s="481"/>
      <c r="E759" s="481"/>
      <c r="F759" s="481"/>
      <c r="G759" s="481"/>
    </row>
    <row r="760" spans="1:7" ht="15">
      <c r="A760" s="481"/>
      <c r="B760" s="481"/>
      <c r="C760" s="481"/>
      <c r="D760" s="481"/>
      <c r="E760" s="481"/>
      <c r="F760" s="481"/>
      <c r="G760" s="481"/>
    </row>
    <row r="761" spans="1:7" ht="15">
      <c r="A761" s="481"/>
      <c r="B761" s="481"/>
      <c r="C761" s="481"/>
      <c r="D761" s="481"/>
      <c r="E761" s="481"/>
      <c r="F761" s="481"/>
      <c r="G761" s="481"/>
    </row>
    <row r="762" spans="1:7" ht="15">
      <c r="A762" s="481"/>
      <c r="B762" s="481"/>
      <c r="C762" s="481"/>
      <c r="D762" s="481"/>
      <c r="E762" s="481"/>
      <c r="F762" s="481"/>
      <c r="G762" s="481"/>
    </row>
    <row r="763" spans="1:7" ht="15">
      <c r="A763" s="481"/>
      <c r="B763" s="481"/>
      <c r="C763" s="481"/>
      <c r="D763" s="481"/>
      <c r="E763" s="481"/>
      <c r="F763" s="481"/>
      <c r="G763" s="481"/>
    </row>
    <row r="764" spans="1:7" ht="15">
      <c r="A764" s="481"/>
      <c r="B764" s="481"/>
      <c r="C764" s="481"/>
      <c r="D764" s="481"/>
      <c r="E764" s="481"/>
      <c r="F764" s="481"/>
      <c r="G764" s="481"/>
    </row>
    <row r="765" spans="1:7" ht="15">
      <c r="A765" s="481"/>
      <c r="B765" s="481"/>
      <c r="C765" s="481"/>
      <c r="D765" s="481"/>
      <c r="E765" s="481"/>
      <c r="F765" s="481"/>
      <c r="G765" s="481"/>
    </row>
    <row r="766" spans="1:7" ht="15">
      <c r="A766" s="481"/>
      <c r="B766" s="481"/>
      <c r="C766" s="481"/>
      <c r="D766" s="481"/>
      <c r="E766" s="481"/>
      <c r="F766" s="481"/>
      <c r="G766" s="481"/>
    </row>
    <row r="767" spans="1:7" ht="15">
      <c r="A767" s="481"/>
      <c r="B767" s="481"/>
      <c r="C767" s="481"/>
      <c r="D767" s="481"/>
      <c r="E767" s="481"/>
      <c r="F767" s="481"/>
      <c r="G767" s="481"/>
    </row>
    <row r="768" spans="1:7" ht="15">
      <c r="A768" s="481"/>
      <c r="B768" s="481"/>
      <c r="C768" s="481"/>
      <c r="D768" s="481"/>
      <c r="E768" s="481"/>
      <c r="F768" s="481"/>
      <c r="G768" s="481"/>
    </row>
    <row r="769" spans="1:7" ht="15">
      <c r="A769" s="481"/>
      <c r="B769" s="481"/>
      <c r="C769" s="481"/>
      <c r="D769" s="481"/>
      <c r="E769" s="481"/>
      <c r="F769" s="481"/>
      <c r="G769" s="481"/>
    </row>
    <row r="770" spans="1:7" ht="15">
      <c r="A770" s="481"/>
      <c r="B770" s="481"/>
      <c r="C770" s="481"/>
      <c r="D770" s="481"/>
      <c r="E770" s="481"/>
      <c r="F770" s="481"/>
      <c r="G770" s="481"/>
    </row>
    <row r="771" spans="1:7" ht="15">
      <c r="A771" s="481"/>
      <c r="B771" s="481"/>
      <c r="C771" s="481"/>
      <c r="D771" s="481"/>
      <c r="E771" s="481"/>
      <c r="F771" s="481"/>
      <c r="G771" s="481"/>
    </row>
    <row r="772" spans="1:7" ht="15">
      <c r="A772" s="481"/>
      <c r="B772" s="481"/>
      <c r="C772" s="481"/>
      <c r="D772" s="481"/>
      <c r="E772" s="481"/>
      <c r="F772" s="481"/>
      <c r="G772" s="481"/>
    </row>
    <row r="773" spans="1:7" ht="15">
      <c r="A773" s="481"/>
      <c r="B773" s="481"/>
      <c r="C773" s="481"/>
      <c r="D773" s="481"/>
      <c r="E773" s="481"/>
      <c r="F773" s="481"/>
      <c r="G773" s="481"/>
    </row>
    <row r="774" spans="1:7" ht="15">
      <c r="A774" s="481"/>
      <c r="B774" s="481"/>
      <c r="C774" s="481"/>
      <c r="D774" s="481"/>
      <c r="E774" s="481"/>
      <c r="F774" s="481"/>
      <c r="G774" s="481"/>
    </row>
    <row r="775" spans="1:7" ht="15">
      <c r="A775" s="481"/>
      <c r="B775" s="481"/>
      <c r="C775" s="481"/>
      <c r="D775" s="481"/>
      <c r="E775" s="481"/>
      <c r="F775" s="481"/>
      <c r="G775" s="481"/>
    </row>
    <row r="776" spans="1:7" ht="15">
      <c r="A776" s="481"/>
      <c r="B776" s="481"/>
      <c r="C776" s="481"/>
      <c r="D776" s="481"/>
      <c r="E776" s="481"/>
      <c r="F776" s="481"/>
      <c r="G776" s="481"/>
    </row>
    <row r="777" spans="1:7" ht="15">
      <c r="A777" s="481"/>
      <c r="B777" s="481"/>
      <c r="C777" s="481"/>
      <c r="D777" s="481"/>
      <c r="E777" s="481"/>
      <c r="F777" s="481"/>
      <c r="G777" s="481"/>
    </row>
    <row r="778" spans="1:7" ht="15">
      <c r="A778" s="481"/>
      <c r="B778" s="481"/>
      <c r="C778" s="481"/>
      <c r="D778" s="481"/>
      <c r="E778" s="481"/>
      <c r="F778" s="481"/>
      <c r="G778" s="481"/>
    </row>
    <row r="779" spans="1:7" ht="15">
      <c r="A779" s="481"/>
      <c r="B779" s="481"/>
      <c r="C779" s="481"/>
      <c r="D779" s="481"/>
      <c r="E779" s="481"/>
      <c r="F779" s="481"/>
      <c r="G779" s="481"/>
    </row>
    <row r="780" spans="1:7" ht="15">
      <c r="A780" s="481"/>
      <c r="B780" s="481"/>
      <c r="C780" s="481"/>
      <c r="D780" s="481"/>
      <c r="E780" s="481"/>
      <c r="F780" s="481"/>
      <c r="G780" s="481"/>
    </row>
    <row r="781" spans="1:7" ht="15">
      <c r="A781" s="481"/>
      <c r="B781" s="481"/>
      <c r="C781" s="481"/>
      <c r="D781" s="481"/>
      <c r="E781" s="481"/>
      <c r="F781" s="481"/>
      <c r="G781" s="481"/>
    </row>
    <row r="782" spans="1:7" ht="15">
      <c r="A782" s="481"/>
      <c r="B782" s="481"/>
      <c r="C782" s="481"/>
      <c r="D782" s="481"/>
      <c r="E782" s="481"/>
      <c r="F782" s="481"/>
      <c r="G782" s="481"/>
    </row>
    <row r="783" spans="1:7" ht="15">
      <c r="A783" s="481"/>
      <c r="B783" s="481"/>
      <c r="C783" s="481"/>
      <c r="D783" s="481"/>
      <c r="E783" s="481"/>
      <c r="F783" s="481"/>
      <c r="G783" s="481"/>
    </row>
    <row r="784" spans="1:7" ht="15">
      <c r="A784" s="481"/>
      <c r="B784" s="481"/>
      <c r="C784" s="481"/>
      <c r="D784" s="481"/>
      <c r="E784" s="481"/>
      <c r="F784" s="481"/>
      <c r="G784" s="481"/>
    </row>
    <row r="785" spans="1:7" ht="15">
      <c r="A785" s="481"/>
      <c r="B785" s="481"/>
      <c r="C785" s="481"/>
      <c r="D785" s="481"/>
      <c r="E785" s="481"/>
      <c r="F785" s="481"/>
      <c r="G785" s="481"/>
    </row>
    <row r="786" spans="1:7" ht="15">
      <c r="A786" s="481"/>
      <c r="B786" s="481"/>
      <c r="C786" s="481"/>
      <c r="D786" s="481"/>
      <c r="E786" s="481"/>
      <c r="F786" s="481"/>
      <c r="G786" s="481"/>
    </row>
    <row r="787" spans="1:7" ht="15">
      <c r="A787" s="481"/>
      <c r="B787" s="481"/>
      <c r="C787" s="481"/>
      <c r="D787" s="481"/>
      <c r="E787" s="481"/>
      <c r="F787" s="481"/>
      <c r="G787" s="481"/>
    </row>
    <row r="788" spans="1:7" ht="15">
      <c r="A788" s="481"/>
      <c r="B788" s="481"/>
      <c r="C788" s="481"/>
      <c r="D788" s="481"/>
      <c r="E788" s="481"/>
      <c r="F788" s="481"/>
      <c r="G788" s="481"/>
    </row>
    <row r="789" spans="1:7" ht="15">
      <c r="A789" s="481"/>
      <c r="B789" s="481"/>
      <c r="C789" s="481"/>
      <c r="D789" s="481"/>
      <c r="E789" s="481"/>
      <c r="F789" s="481"/>
      <c r="G789" s="481"/>
    </row>
    <row r="790" spans="1:7" ht="15">
      <c r="A790" s="481"/>
      <c r="B790" s="481"/>
      <c r="C790" s="481"/>
      <c r="D790" s="481"/>
      <c r="E790" s="481"/>
      <c r="F790" s="481"/>
      <c r="G790" s="481"/>
    </row>
    <row r="791" spans="1:7" ht="15">
      <c r="A791" s="481"/>
      <c r="B791" s="481"/>
      <c r="C791" s="481"/>
      <c r="D791" s="481"/>
      <c r="E791" s="481"/>
      <c r="F791" s="481"/>
      <c r="G791" s="481"/>
    </row>
    <row r="792" spans="1:7" ht="15">
      <c r="A792" s="481"/>
      <c r="B792" s="481"/>
      <c r="C792" s="481"/>
      <c r="D792" s="481"/>
      <c r="E792" s="481"/>
      <c r="F792" s="481"/>
      <c r="G792" s="481"/>
    </row>
    <row r="793" spans="1:7" ht="15">
      <c r="A793" s="481"/>
      <c r="B793" s="481"/>
      <c r="C793" s="481"/>
      <c r="D793" s="481"/>
      <c r="E793" s="481"/>
      <c r="F793" s="481"/>
      <c r="G793" s="481"/>
    </row>
    <row r="794" spans="1:7" ht="15">
      <c r="A794" s="481"/>
      <c r="B794" s="481"/>
      <c r="C794" s="481"/>
      <c r="D794" s="481"/>
      <c r="E794" s="481"/>
      <c r="F794" s="481"/>
      <c r="G794" s="481"/>
    </row>
    <row r="795" spans="1:7" ht="15">
      <c r="A795" s="481"/>
      <c r="B795" s="481"/>
      <c r="C795" s="481"/>
      <c r="D795" s="481"/>
      <c r="E795" s="481"/>
      <c r="F795" s="481"/>
      <c r="G795" s="481"/>
    </row>
    <row r="796" spans="1:7" ht="15">
      <c r="A796" s="481"/>
      <c r="B796" s="481"/>
      <c r="C796" s="481"/>
      <c r="D796" s="481"/>
      <c r="E796" s="481"/>
      <c r="F796" s="481"/>
      <c r="G796" s="481"/>
    </row>
    <row r="797" spans="1:7" ht="15">
      <c r="A797" s="481"/>
      <c r="B797" s="481"/>
      <c r="C797" s="481"/>
      <c r="D797" s="481"/>
      <c r="E797" s="481"/>
      <c r="F797" s="481"/>
      <c r="G797" s="481"/>
    </row>
    <row r="798" spans="1:7" ht="15">
      <c r="A798" s="481"/>
      <c r="B798" s="481"/>
      <c r="C798" s="481"/>
      <c r="D798" s="481"/>
      <c r="E798" s="481"/>
      <c r="F798" s="481"/>
      <c r="G798" s="481"/>
    </row>
    <row r="799" spans="1:7" ht="15">
      <c r="A799" s="481"/>
      <c r="B799" s="481"/>
      <c r="C799" s="481"/>
      <c r="D799" s="481"/>
      <c r="E799" s="481"/>
      <c r="F799" s="481"/>
      <c r="G799" s="481"/>
    </row>
    <row r="800" spans="1:7" ht="15">
      <c r="A800" s="481"/>
      <c r="B800" s="481"/>
      <c r="C800" s="481"/>
      <c r="D800" s="481"/>
      <c r="E800" s="481"/>
      <c r="F800" s="481"/>
      <c r="G800" s="481"/>
    </row>
    <row r="801" spans="1:7" ht="15">
      <c r="A801" s="481"/>
      <c r="B801" s="481"/>
      <c r="C801" s="481"/>
      <c r="D801" s="481"/>
      <c r="E801" s="481"/>
      <c r="F801" s="481"/>
      <c r="G801" s="481"/>
    </row>
    <row r="802" spans="1:7" ht="15">
      <c r="A802" s="481"/>
      <c r="B802" s="481"/>
      <c r="C802" s="481"/>
      <c r="D802" s="481"/>
      <c r="E802" s="481"/>
      <c r="F802" s="481"/>
      <c r="G802" s="481"/>
    </row>
    <row r="803" spans="1:7" ht="15">
      <c r="A803" s="481"/>
      <c r="B803" s="481"/>
      <c r="C803" s="481"/>
      <c r="D803" s="481"/>
      <c r="E803" s="481"/>
      <c r="F803" s="481"/>
      <c r="G803" s="481"/>
    </row>
    <row r="804" spans="1:7" ht="15">
      <c r="A804" s="481"/>
      <c r="B804" s="481"/>
      <c r="C804" s="481"/>
      <c r="D804" s="481"/>
      <c r="E804" s="481"/>
      <c r="F804" s="481"/>
      <c r="G804" s="481"/>
    </row>
    <row r="805" spans="1:7" ht="15">
      <c r="A805" s="481"/>
      <c r="B805" s="481"/>
      <c r="C805" s="481"/>
      <c r="D805" s="481"/>
      <c r="E805" s="481"/>
      <c r="F805" s="481"/>
      <c r="G805" s="481"/>
    </row>
    <row r="806" spans="1:7" ht="15">
      <c r="A806" s="481"/>
      <c r="B806" s="481"/>
      <c r="C806" s="481"/>
      <c r="D806" s="481"/>
      <c r="E806" s="481"/>
      <c r="F806" s="481"/>
      <c r="G806" s="481"/>
    </row>
    <row r="807" spans="1:7" ht="15">
      <c r="A807" s="481"/>
      <c r="B807" s="481"/>
      <c r="C807" s="481"/>
      <c r="D807" s="481"/>
      <c r="E807" s="481"/>
      <c r="F807" s="481"/>
      <c r="G807" s="481"/>
    </row>
    <row r="808" spans="1:7" ht="15">
      <c r="A808" s="481"/>
      <c r="B808" s="481"/>
      <c r="C808" s="481"/>
      <c r="D808" s="481"/>
      <c r="E808" s="481"/>
      <c r="F808" s="481"/>
      <c r="G808" s="481"/>
    </row>
    <row r="809" spans="1:7" ht="15">
      <c r="A809" s="481"/>
      <c r="B809" s="481"/>
      <c r="C809" s="481"/>
      <c r="D809" s="481"/>
      <c r="E809" s="481"/>
      <c r="F809" s="481"/>
      <c r="G809" s="481"/>
    </row>
    <row r="810" spans="1:7" ht="15">
      <c r="A810" s="481"/>
      <c r="B810" s="481"/>
      <c r="C810" s="481"/>
      <c r="D810" s="481"/>
      <c r="E810" s="481"/>
      <c r="F810" s="481"/>
      <c r="G810" s="481"/>
    </row>
    <row r="811" spans="1:7" ht="15">
      <c r="A811" s="481"/>
      <c r="B811" s="481"/>
      <c r="C811" s="481"/>
      <c r="D811" s="481"/>
      <c r="E811" s="481"/>
      <c r="F811" s="481"/>
      <c r="G811" s="481"/>
    </row>
    <row r="812" spans="1:7" ht="15">
      <c r="A812" s="481"/>
      <c r="B812" s="481"/>
      <c r="C812" s="481"/>
      <c r="D812" s="481"/>
      <c r="E812" s="481"/>
      <c r="F812" s="481"/>
      <c r="G812" s="481"/>
    </row>
    <row r="813" spans="1:7" ht="15">
      <c r="A813" s="481"/>
      <c r="B813" s="481"/>
      <c r="C813" s="481"/>
      <c r="D813" s="481"/>
      <c r="E813" s="481"/>
      <c r="F813" s="481"/>
      <c r="G813" s="481"/>
    </row>
    <row r="814" spans="1:7" ht="15">
      <c r="A814" s="481"/>
      <c r="B814" s="481"/>
      <c r="C814" s="481"/>
      <c r="D814" s="481"/>
      <c r="E814" s="481"/>
      <c r="F814" s="481"/>
      <c r="G814" s="481"/>
    </row>
    <row r="815" spans="1:7" ht="15">
      <c r="A815" s="481"/>
      <c r="B815" s="481"/>
      <c r="C815" s="481"/>
      <c r="D815" s="481"/>
      <c r="E815" s="481"/>
      <c r="F815" s="481"/>
      <c r="G815" s="481"/>
    </row>
    <row r="816" spans="1:7" ht="15">
      <c r="A816" s="481"/>
      <c r="B816" s="481"/>
      <c r="C816" s="481"/>
      <c r="D816" s="481"/>
      <c r="E816" s="481"/>
      <c r="F816" s="481"/>
      <c r="G816" s="481"/>
    </row>
    <row r="817" spans="1:7" ht="15">
      <c r="A817" s="481"/>
      <c r="B817" s="481"/>
      <c r="C817" s="481"/>
      <c r="D817" s="481"/>
      <c r="E817" s="481"/>
      <c r="F817" s="481"/>
      <c r="G817" s="481"/>
    </row>
    <row r="818" spans="1:7" ht="15">
      <c r="A818" s="481"/>
      <c r="B818" s="481"/>
      <c r="C818" s="481"/>
      <c r="D818" s="481"/>
      <c r="E818" s="481"/>
      <c r="F818" s="481"/>
      <c r="G818" s="481"/>
    </row>
    <row r="819" spans="1:7" ht="15">
      <c r="A819" s="481"/>
      <c r="B819" s="481"/>
      <c r="C819" s="481"/>
      <c r="D819" s="481"/>
      <c r="E819" s="481"/>
      <c r="F819" s="481"/>
      <c r="G819" s="481"/>
    </row>
    <row r="820" spans="1:7" ht="15">
      <c r="A820" s="481"/>
      <c r="B820" s="481"/>
      <c r="C820" s="481"/>
      <c r="D820" s="481"/>
      <c r="E820" s="481"/>
      <c r="F820" s="481"/>
      <c r="G820" s="481"/>
    </row>
    <row r="821" spans="1:7" ht="15">
      <c r="A821" s="481"/>
      <c r="B821" s="481"/>
      <c r="C821" s="481"/>
      <c r="D821" s="481"/>
      <c r="E821" s="481"/>
      <c r="F821" s="481"/>
      <c r="G821" s="481"/>
    </row>
    <row r="822" spans="1:7" ht="15">
      <c r="A822" s="481"/>
      <c r="B822" s="481"/>
      <c r="C822" s="481"/>
      <c r="D822" s="481"/>
      <c r="E822" s="481"/>
      <c r="F822" s="481"/>
      <c r="G822" s="481"/>
    </row>
    <row r="823" spans="1:7" ht="15">
      <c r="A823" s="481"/>
      <c r="B823" s="481"/>
      <c r="C823" s="481"/>
      <c r="D823" s="481"/>
      <c r="E823" s="481"/>
      <c r="F823" s="481"/>
      <c r="G823" s="481"/>
    </row>
    <row r="824" spans="1:7" ht="15">
      <c r="A824" s="481"/>
      <c r="B824" s="481"/>
      <c r="C824" s="481"/>
      <c r="D824" s="481"/>
      <c r="E824" s="481"/>
      <c r="F824" s="481"/>
      <c r="G824" s="481"/>
    </row>
    <row r="825" spans="1:7" ht="15">
      <c r="A825" s="481"/>
      <c r="B825" s="481"/>
      <c r="C825" s="481"/>
      <c r="D825" s="481"/>
      <c r="E825" s="481"/>
      <c r="F825" s="481"/>
      <c r="G825" s="481"/>
    </row>
    <row r="826" spans="1:7" ht="15">
      <c r="A826" s="481"/>
      <c r="B826" s="481"/>
      <c r="C826" s="481"/>
      <c r="D826" s="481"/>
      <c r="E826" s="481"/>
      <c r="F826" s="481"/>
      <c r="G826" s="481"/>
    </row>
    <row r="827" spans="1:7" ht="15">
      <c r="A827" s="481"/>
      <c r="B827" s="481"/>
      <c r="C827" s="481"/>
      <c r="D827" s="481"/>
      <c r="E827" s="481"/>
      <c r="F827" s="481"/>
      <c r="G827" s="481"/>
    </row>
  </sheetData>
  <sheetProtection/>
  <mergeCells count="10">
    <mergeCell ref="E35:G35"/>
    <mergeCell ref="E36:G36"/>
    <mergeCell ref="A1:B1"/>
    <mergeCell ref="A2:B2"/>
    <mergeCell ref="A5:G5"/>
    <mergeCell ref="A6:G6"/>
    <mergeCell ref="A7:G7"/>
    <mergeCell ref="A30:B30"/>
    <mergeCell ref="E32:G32"/>
    <mergeCell ref="E33:G33"/>
  </mergeCells>
  <printOptions horizontalCentered="1"/>
  <pageMargins left="0.2362204724409449" right="0.1968503937007874" top="0.3937007874015748" bottom="0.1968503937007874" header="0.4724409448818898" footer="0.5118110236220472"/>
  <pageSetup horizontalDpi="600" verticalDpi="600" orientation="portrait" paperSize="9" scale="96" r:id="rId1"/>
  <ignoredErrors>
    <ignoredError sqref="B13:B21" numberStoredAsText="1"/>
    <ignoredError sqref="C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6"/>
  <sheetViews>
    <sheetView zoomScalePageLayoutView="0" workbookViewId="0" topLeftCell="A1">
      <selection activeCell="B25" sqref="B25"/>
    </sheetView>
  </sheetViews>
  <sheetFormatPr defaultColWidth="8.7109375" defaultRowHeight="12.75"/>
  <cols>
    <col min="1" max="1" width="4.7109375" style="29" customWidth="1"/>
    <col min="2" max="2" width="52.421875" style="29" customWidth="1"/>
    <col min="3" max="3" width="9.28125" style="62" customWidth="1"/>
    <col min="4" max="4" width="16.7109375" style="29" customWidth="1"/>
    <col min="5" max="5" width="18.8515625" style="29" customWidth="1"/>
    <col min="6" max="16384" width="8.7109375" style="29" customWidth="1"/>
  </cols>
  <sheetData>
    <row r="1" spans="1:6" s="10" customFormat="1" ht="15">
      <c r="A1" s="801" t="s">
        <v>1409</v>
      </c>
      <c r="B1" s="802"/>
      <c r="C1" s="487"/>
      <c r="D1" s="477"/>
      <c r="E1" s="488" t="s">
        <v>163</v>
      </c>
      <c r="F1" s="477"/>
    </row>
    <row r="2" spans="1:6" ht="15">
      <c r="A2" s="801" t="s">
        <v>1410</v>
      </c>
      <c r="B2" s="802"/>
      <c r="C2" s="487"/>
      <c r="D2" s="477"/>
      <c r="E2" s="477"/>
      <c r="F2" s="477"/>
    </row>
    <row r="3" spans="1:7" s="10" customFormat="1" ht="16.5">
      <c r="A3" s="477"/>
      <c r="B3" s="477"/>
      <c r="C3" s="487"/>
      <c r="D3" s="811"/>
      <c r="E3" s="811"/>
      <c r="F3" s="811"/>
      <c r="G3" s="61"/>
    </row>
    <row r="4" spans="1:6" ht="15">
      <c r="A4" s="477"/>
      <c r="B4" s="809" t="s">
        <v>1419</v>
      </c>
      <c r="C4" s="809"/>
      <c r="D4" s="809"/>
      <c r="E4" s="809"/>
      <c r="F4" s="477"/>
    </row>
    <row r="5" spans="1:6" ht="15">
      <c r="A5" s="477"/>
      <c r="B5" s="826" t="s">
        <v>1420</v>
      </c>
      <c r="C5" s="826"/>
      <c r="D5" s="826"/>
      <c r="E5" s="826"/>
      <c r="F5" s="477"/>
    </row>
    <row r="6" spans="2:5" ht="15.75" customHeight="1">
      <c r="B6" s="827"/>
      <c r="C6" s="827"/>
      <c r="D6" s="827"/>
      <c r="E6" s="827"/>
    </row>
    <row r="7" spans="1:5" ht="15.75" thickBot="1">
      <c r="A7" s="28" t="s">
        <v>164</v>
      </c>
      <c r="E7" s="31" t="s">
        <v>157</v>
      </c>
    </row>
    <row r="8" spans="1:5" ht="31.5" customHeight="1">
      <c r="A8" s="63" t="s">
        <v>165</v>
      </c>
      <c r="B8" s="64" t="s">
        <v>166</v>
      </c>
      <c r="C8" s="65" t="s">
        <v>102</v>
      </c>
      <c r="D8" s="66" t="s">
        <v>1200</v>
      </c>
      <c r="E8" s="67" t="s">
        <v>1318</v>
      </c>
    </row>
    <row r="9" spans="1:5" ht="15">
      <c r="A9" s="68" t="s">
        <v>6</v>
      </c>
      <c r="B9" s="69" t="s">
        <v>7</v>
      </c>
      <c r="C9" s="70" t="s">
        <v>8</v>
      </c>
      <c r="D9" s="69">
        <v>1</v>
      </c>
      <c r="E9" s="71">
        <v>2</v>
      </c>
    </row>
    <row r="10" spans="1:5" s="39" customFormat="1" ht="30" customHeight="1">
      <c r="A10" s="821">
        <v>1</v>
      </c>
      <c r="B10" s="72" t="s">
        <v>167</v>
      </c>
      <c r="C10" s="73" t="s">
        <v>10</v>
      </c>
      <c r="D10" s="74">
        <f>D11+D12</f>
        <v>0</v>
      </c>
      <c r="E10" s="75">
        <f>E11+E12</f>
        <v>0</v>
      </c>
    </row>
    <row r="11" spans="1:5" ht="15">
      <c r="A11" s="821"/>
      <c r="B11" s="76" t="s">
        <v>168</v>
      </c>
      <c r="C11" s="77" t="s">
        <v>13</v>
      </c>
      <c r="D11" s="78"/>
      <c r="E11" s="79"/>
    </row>
    <row r="12" spans="1:5" ht="15">
      <c r="A12" s="821"/>
      <c r="B12" s="76" t="s">
        <v>169</v>
      </c>
      <c r="C12" s="77" t="s">
        <v>16</v>
      </c>
      <c r="D12" s="80"/>
      <c r="E12" s="81"/>
    </row>
    <row r="13" spans="1:5" s="39" customFormat="1" ht="30">
      <c r="A13" s="822">
        <v>2</v>
      </c>
      <c r="B13" s="82" t="s">
        <v>170</v>
      </c>
      <c r="C13" s="73" t="s">
        <v>19</v>
      </c>
      <c r="D13" s="83">
        <f>D14+D15</f>
        <v>0</v>
      </c>
      <c r="E13" s="84">
        <f>E14+E15</f>
        <v>0</v>
      </c>
    </row>
    <row r="14" spans="1:5" ht="15">
      <c r="A14" s="822"/>
      <c r="B14" s="76" t="s">
        <v>168</v>
      </c>
      <c r="C14" s="77" t="s">
        <v>22</v>
      </c>
      <c r="D14" s="80"/>
      <c r="E14" s="85"/>
    </row>
    <row r="15" spans="1:5" ht="15">
      <c r="A15" s="822"/>
      <c r="B15" s="76" t="s">
        <v>169</v>
      </c>
      <c r="C15" s="77" t="s">
        <v>25</v>
      </c>
      <c r="D15" s="80"/>
      <c r="E15" s="81"/>
    </row>
    <row r="16" spans="1:5" s="39" customFormat="1" ht="30">
      <c r="A16" s="823">
        <v>3</v>
      </c>
      <c r="B16" s="72" t="s">
        <v>171</v>
      </c>
      <c r="C16" s="73" t="s">
        <v>28</v>
      </c>
      <c r="D16" s="83">
        <f>D17+D18</f>
        <v>0</v>
      </c>
      <c r="E16" s="84">
        <f>E17+E18</f>
        <v>0</v>
      </c>
    </row>
    <row r="17" spans="1:5" ht="15">
      <c r="A17" s="823"/>
      <c r="B17" s="76" t="s">
        <v>168</v>
      </c>
      <c r="C17" s="77" t="s">
        <v>30</v>
      </c>
      <c r="D17" s="80"/>
      <c r="E17" s="85"/>
    </row>
    <row r="18" spans="1:5" ht="15">
      <c r="A18" s="823"/>
      <c r="B18" s="76" t="s">
        <v>169</v>
      </c>
      <c r="C18" s="77" t="s">
        <v>31</v>
      </c>
      <c r="D18" s="80"/>
      <c r="E18" s="81"/>
    </row>
    <row r="19" spans="1:5" s="39" customFormat="1" ht="60">
      <c r="A19" s="86">
        <v>4</v>
      </c>
      <c r="B19" s="72" t="s">
        <v>172</v>
      </c>
      <c r="C19" s="73" t="s">
        <v>33</v>
      </c>
      <c r="D19" s="83">
        <f>D20+D21</f>
        <v>0</v>
      </c>
      <c r="E19" s="84">
        <f>E20+E21</f>
        <v>0</v>
      </c>
    </row>
    <row r="20" spans="1:5" ht="15">
      <c r="A20" s="87"/>
      <c r="B20" s="76" t="s">
        <v>168</v>
      </c>
      <c r="C20" s="77" t="s">
        <v>173</v>
      </c>
      <c r="D20" s="80"/>
      <c r="E20" s="85"/>
    </row>
    <row r="21" spans="1:5" ht="15">
      <c r="A21" s="87"/>
      <c r="B21" s="76" t="s">
        <v>169</v>
      </c>
      <c r="C21" s="77" t="s">
        <v>174</v>
      </c>
      <c r="D21" s="80"/>
      <c r="E21" s="81"/>
    </row>
    <row r="22" spans="1:5" s="39" customFormat="1" ht="45">
      <c r="A22" s="822">
        <v>5</v>
      </c>
      <c r="B22" s="88" t="s">
        <v>175</v>
      </c>
      <c r="C22" s="73" t="s">
        <v>176</v>
      </c>
      <c r="D22" s="83">
        <f>D23+D24</f>
        <v>0</v>
      </c>
      <c r="E22" s="84">
        <f>E23+E24</f>
        <v>0</v>
      </c>
    </row>
    <row r="23" spans="1:5" ht="15">
      <c r="A23" s="822"/>
      <c r="B23" s="76" t="s">
        <v>168</v>
      </c>
      <c r="C23" s="77" t="s">
        <v>177</v>
      </c>
      <c r="D23" s="80"/>
      <c r="E23" s="85"/>
    </row>
    <row r="24" spans="1:5" ht="15">
      <c r="A24" s="822"/>
      <c r="B24" s="76" t="s">
        <v>169</v>
      </c>
      <c r="C24" s="77" t="s">
        <v>178</v>
      </c>
      <c r="D24" s="80"/>
      <c r="E24" s="81"/>
    </row>
    <row r="25" spans="1:5" s="39" customFormat="1" ht="90">
      <c r="A25" s="824">
        <v>6</v>
      </c>
      <c r="B25" s="89" t="s">
        <v>179</v>
      </c>
      <c r="C25" s="73" t="s">
        <v>180</v>
      </c>
      <c r="D25" s="90">
        <f>D26+D27</f>
        <v>0</v>
      </c>
      <c r="E25" s="91">
        <f>E26+E27</f>
        <v>0</v>
      </c>
    </row>
    <row r="26" spans="1:5" ht="15">
      <c r="A26" s="824"/>
      <c r="B26" s="76" t="s">
        <v>168</v>
      </c>
      <c r="C26" s="77" t="s">
        <v>181</v>
      </c>
      <c r="D26" s="78"/>
      <c r="E26" s="92"/>
    </row>
    <row r="27" spans="1:5" ht="15">
      <c r="A27" s="824"/>
      <c r="B27" s="76" t="s">
        <v>169</v>
      </c>
      <c r="C27" s="77" t="s">
        <v>182</v>
      </c>
      <c r="D27" s="78"/>
      <c r="E27" s="92"/>
    </row>
    <row r="28" spans="1:5" ht="15.75" thickBot="1">
      <c r="A28" s="93">
        <v>7</v>
      </c>
      <c r="B28" s="94" t="s">
        <v>183</v>
      </c>
      <c r="C28" s="95" t="s">
        <v>184</v>
      </c>
      <c r="D28" s="96">
        <f>D10+D13+D16+D19+D22+D25</f>
        <v>0</v>
      </c>
      <c r="E28" s="96">
        <f>E10+E13+E16+E19+E22+E25</f>
        <v>0</v>
      </c>
    </row>
    <row r="29" spans="1:5" ht="35.25" customHeight="1">
      <c r="A29" s="825" t="s">
        <v>185</v>
      </c>
      <c r="B29" s="825"/>
      <c r="C29" s="825"/>
      <c r="D29" s="825"/>
      <c r="E29" s="825"/>
    </row>
    <row r="30" spans="1:5" ht="15" customHeight="1">
      <c r="A30" s="97"/>
      <c r="B30" s="97"/>
      <c r="C30" s="97"/>
      <c r="D30" s="97"/>
      <c r="E30" s="97"/>
    </row>
    <row r="31" spans="1:6" s="1" customFormat="1" ht="18" customHeight="1">
      <c r="A31" s="799" t="s">
        <v>1413</v>
      </c>
      <c r="B31" s="815"/>
      <c r="C31" s="799" t="s">
        <v>1404</v>
      </c>
      <c r="D31" s="799"/>
      <c r="E31" s="820"/>
      <c r="F31" s="406"/>
    </row>
    <row r="32" spans="1:6" s="10" customFormat="1" ht="15">
      <c r="A32" s="799" t="s">
        <v>1405</v>
      </c>
      <c r="B32" s="815"/>
      <c r="C32" s="799"/>
      <c r="D32" s="799"/>
      <c r="E32" s="820"/>
      <c r="F32" s="483"/>
    </row>
    <row r="33" spans="1:6" s="10" customFormat="1" ht="16.5">
      <c r="A33" s="484"/>
      <c r="B33" s="483"/>
      <c r="C33" s="482"/>
      <c r="D33" s="482"/>
      <c r="E33" s="483"/>
      <c r="F33" s="483"/>
    </row>
    <row r="34" spans="1:6" s="1" customFormat="1" ht="16.5">
      <c r="A34" s="484"/>
      <c r="B34" s="484"/>
      <c r="C34" s="482"/>
      <c r="D34" s="485"/>
      <c r="E34" s="483"/>
      <c r="F34" s="406"/>
    </row>
    <row r="35" spans="1:6" ht="15">
      <c r="A35" s="489"/>
      <c r="B35" s="5"/>
      <c r="C35" s="814" t="s">
        <v>1421</v>
      </c>
      <c r="D35" s="815"/>
      <c r="E35" s="815"/>
      <c r="F35" s="477"/>
    </row>
    <row r="36" spans="1:6" ht="15">
      <c r="A36" s="481"/>
      <c r="B36" s="481"/>
      <c r="C36" s="817" t="s">
        <v>1407</v>
      </c>
      <c r="D36" s="815"/>
      <c r="E36" s="815"/>
      <c r="F36" s="477"/>
    </row>
  </sheetData>
  <sheetProtection/>
  <mergeCells count="18">
    <mergeCell ref="C35:E35"/>
    <mergeCell ref="C36:E36"/>
    <mergeCell ref="A1:B1"/>
    <mergeCell ref="A2:B2"/>
    <mergeCell ref="D3:F3"/>
    <mergeCell ref="B4:E4"/>
    <mergeCell ref="B5:E5"/>
    <mergeCell ref="A31:B31"/>
    <mergeCell ref="C31:E31"/>
    <mergeCell ref="B6:E6"/>
    <mergeCell ref="A32:B32"/>
    <mergeCell ref="C32:E32"/>
    <mergeCell ref="A10:A12"/>
    <mergeCell ref="A13:A15"/>
    <mergeCell ref="A16:A18"/>
    <mergeCell ref="A22:A24"/>
    <mergeCell ref="A25:A27"/>
    <mergeCell ref="A29:E29"/>
  </mergeCells>
  <printOptions horizontalCentered="1"/>
  <pageMargins left="0.2362204724409449" right="0.2362204724409449" top="0.2755905511811024" bottom="0.1968503937007874" header="0.15748031496062992" footer="0.15748031496062992"/>
  <pageSetup horizontalDpi="600" verticalDpi="600" orientation="portrait" paperSize="9" scale="97" r:id="rId1"/>
  <ignoredErrors>
    <ignoredError sqref="C10:C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26"/>
  <sheetViews>
    <sheetView zoomScalePageLayoutView="0" workbookViewId="0" topLeftCell="A1">
      <selection activeCell="E99" sqref="E99"/>
    </sheetView>
  </sheetViews>
  <sheetFormatPr defaultColWidth="9.140625" defaultRowHeight="12.75"/>
  <cols>
    <col min="1" max="1" width="3.57421875" style="490" customWidth="1"/>
    <col min="2" max="2" width="62.57421875" style="490" customWidth="1"/>
    <col min="3" max="3" width="7.00390625" style="490" customWidth="1"/>
    <col min="4" max="4" width="14.00390625" style="491" customWidth="1"/>
    <col min="5" max="5" width="13.28125" style="491" customWidth="1"/>
    <col min="6" max="6" width="15.00390625" style="491" customWidth="1"/>
    <col min="7" max="7" width="10.7109375" style="490" customWidth="1"/>
    <col min="8" max="16384" width="9.140625" style="490" customWidth="1"/>
  </cols>
  <sheetData>
    <row r="1" spans="1:6" s="483" customFormat="1" ht="14.25" customHeight="1">
      <c r="A1" s="801" t="s">
        <v>1409</v>
      </c>
      <c r="B1" s="802"/>
      <c r="C1" s="490"/>
      <c r="D1" s="491"/>
      <c r="E1" s="491"/>
      <c r="F1" s="491"/>
    </row>
    <row r="2" spans="1:6" s="483" customFormat="1" ht="15.75">
      <c r="A2" s="801" t="s">
        <v>1410</v>
      </c>
      <c r="B2" s="802"/>
      <c r="C2" s="492"/>
      <c r="D2" s="493"/>
      <c r="E2" s="493"/>
      <c r="F2" s="493" t="s">
        <v>186</v>
      </c>
    </row>
    <row r="3" spans="1:6" s="477" customFormat="1" ht="15.75">
      <c r="A3" s="494"/>
      <c r="B3" s="495"/>
      <c r="C3" s="495"/>
      <c r="D3" s="496"/>
      <c r="E3" s="496"/>
      <c r="F3" s="496"/>
    </row>
    <row r="4" spans="1:7" s="483" customFormat="1" ht="24" customHeight="1">
      <c r="A4" s="839" t="s">
        <v>1422</v>
      </c>
      <c r="B4" s="839"/>
      <c r="C4" s="839"/>
      <c r="D4" s="839"/>
      <c r="E4" s="839"/>
      <c r="F4" s="839"/>
      <c r="G4" s="499"/>
    </row>
    <row r="5" spans="1:9" ht="15">
      <c r="A5" s="840" t="s">
        <v>1412</v>
      </c>
      <c r="B5" s="840"/>
      <c r="C5" s="840"/>
      <c r="D5" s="840"/>
      <c r="E5" s="840"/>
      <c r="F5" s="840"/>
      <c r="G5" s="493"/>
      <c r="H5" s="493"/>
      <c r="I5" s="495"/>
    </row>
    <row r="6" spans="1:9" ht="15.75">
      <c r="A6" s="494"/>
      <c r="B6" s="495"/>
      <c r="C6" s="495"/>
      <c r="D6" s="496"/>
      <c r="E6" s="496"/>
      <c r="F6" s="496"/>
      <c r="G6" s="500"/>
      <c r="H6" s="495"/>
      <c r="I6" s="495"/>
    </row>
    <row r="7" spans="1:9" ht="13.5" thickBot="1">
      <c r="A7" s="495"/>
      <c r="B7" s="496" t="s">
        <v>187</v>
      </c>
      <c r="C7" s="501"/>
      <c r="D7" s="502"/>
      <c r="E7" s="502"/>
      <c r="F7" s="503" t="s">
        <v>188</v>
      </c>
      <c r="G7" s="502"/>
      <c r="H7" s="500"/>
      <c r="I7" s="495"/>
    </row>
    <row r="8" spans="1:6" ht="23.25" customHeight="1">
      <c r="A8" s="495"/>
      <c r="B8" s="828" t="s">
        <v>4</v>
      </c>
      <c r="C8" s="831" t="s">
        <v>189</v>
      </c>
      <c r="D8" s="831" t="s">
        <v>1200</v>
      </c>
      <c r="E8" s="834" t="s">
        <v>1318</v>
      </c>
      <c r="F8" s="835"/>
    </row>
    <row r="9" spans="1:6" ht="12.75">
      <c r="A9" s="495"/>
      <c r="B9" s="829"/>
      <c r="C9" s="832"/>
      <c r="D9" s="832"/>
      <c r="E9" s="836" t="s">
        <v>190</v>
      </c>
      <c r="F9" s="837" t="s">
        <v>191</v>
      </c>
    </row>
    <row r="10" spans="1:6" ht="57" customHeight="1" thickBot="1">
      <c r="A10" s="495"/>
      <c r="B10" s="830"/>
      <c r="C10" s="833"/>
      <c r="D10" s="833"/>
      <c r="E10" s="836"/>
      <c r="F10" s="838"/>
    </row>
    <row r="11" spans="1:6" ht="13.5" thickBot="1">
      <c r="A11" s="495"/>
      <c r="B11" s="504" t="s">
        <v>6</v>
      </c>
      <c r="C11" s="504" t="s">
        <v>7</v>
      </c>
      <c r="D11" s="505" t="s">
        <v>10</v>
      </c>
      <c r="E11" s="505" t="s">
        <v>13</v>
      </c>
      <c r="F11" s="505" t="s">
        <v>16</v>
      </c>
    </row>
    <row r="12" spans="1:6" ht="13.5" thickBot="1">
      <c r="A12" s="495"/>
      <c r="B12" s="506" t="s">
        <v>192</v>
      </c>
      <c r="C12" s="507" t="s">
        <v>10</v>
      </c>
      <c r="D12" s="508">
        <f>D19+D26+D68+D75+D85+D91+D97</f>
        <v>0</v>
      </c>
      <c r="E12" s="508">
        <f>E19+E26+E68+E75+E85+E91+E97</f>
        <v>172154</v>
      </c>
      <c r="F12" s="508">
        <f>F19+F26+F68+F75+F85+F91+F97</f>
        <v>0</v>
      </c>
    </row>
    <row r="13" spans="1:6" ht="12.75">
      <c r="A13" s="495"/>
      <c r="B13" s="509" t="s">
        <v>193</v>
      </c>
      <c r="C13" s="510"/>
      <c r="D13" s="511" t="s">
        <v>194</v>
      </c>
      <c r="E13" s="511" t="s">
        <v>194</v>
      </c>
      <c r="F13" s="511" t="s">
        <v>194</v>
      </c>
    </row>
    <row r="14" spans="1:6" ht="12.75">
      <c r="A14" s="495"/>
      <c r="B14" s="512" t="s">
        <v>195</v>
      </c>
      <c r="C14" s="513" t="s">
        <v>13</v>
      </c>
      <c r="D14" s="514">
        <f aca="true" t="shared" si="0" ref="D14:E16">D20+D27+D69+D76+D86+D92+D98</f>
        <v>0</v>
      </c>
      <c r="E14" s="514">
        <f t="shared" si="0"/>
        <v>172154</v>
      </c>
      <c r="F14" s="514">
        <f>F20+F27+F69+F76+F86+F92+F98</f>
        <v>0</v>
      </c>
    </row>
    <row r="15" spans="1:6" ht="12.75">
      <c r="A15" s="495"/>
      <c r="B15" s="512" t="s">
        <v>196</v>
      </c>
      <c r="C15" s="515" t="s">
        <v>16</v>
      </c>
      <c r="D15" s="514">
        <f t="shared" si="0"/>
        <v>0</v>
      </c>
      <c r="E15" s="514">
        <f>E21+E28+E70+E77+E87+E93+E99</f>
        <v>0</v>
      </c>
      <c r="F15" s="514">
        <f>F21+F28+F70+F77+F87+F93+F99</f>
        <v>0</v>
      </c>
    </row>
    <row r="16" spans="1:6" ht="12.75">
      <c r="A16" s="495"/>
      <c r="B16" s="512" t="s">
        <v>197</v>
      </c>
      <c r="C16" s="515" t="s">
        <v>19</v>
      </c>
      <c r="D16" s="514">
        <f t="shared" si="0"/>
        <v>0</v>
      </c>
      <c r="E16" s="514">
        <f t="shared" si="0"/>
        <v>0</v>
      </c>
      <c r="F16" s="514">
        <f>F22+F29+F71+F78+F88+F94+F100</f>
        <v>0</v>
      </c>
    </row>
    <row r="17" spans="1:6" ht="12.75">
      <c r="A17" s="495"/>
      <c r="B17" s="512" t="s">
        <v>198</v>
      </c>
      <c r="C17" s="515" t="s">
        <v>22</v>
      </c>
      <c r="D17" s="514">
        <f aca="true" t="shared" si="1" ref="D17:F18">D24+D30+D73+D83+D89+D95+D101</f>
        <v>0</v>
      </c>
      <c r="E17" s="514">
        <f t="shared" si="1"/>
        <v>0</v>
      </c>
      <c r="F17" s="514">
        <f t="shared" si="1"/>
        <v>0</v>
      </c>
    </row>
    <row r="18" spans="1:6" ht="13.5" thickBot="1">
      <c r="A18" s="495"/>
      <c r="B18" s="516" t="s">
        <v>199</v>
      </c>
      <c r="C18" s="517" t="s">
        <v>25</v>
      </c>
      <c r="D18" s="518">
        <f t="shared" si="1"/>
        <v>0</v>
      </c>
      <c r="E18" s="518">
        <f t="shared" si="1"/>
        <v>0</v>
      </c>
      <c r="F18" s="518">
        <f t="shared" si="1"/>
        <v>0</v>
      </c>
    </row>
    <row r="19" spans="1:6" ht="33" customHeight="1" thickBot="1">
      <c r="A19" s="497"/>
      <c r="B19" s="519" t="s">
        <v>200</v>
      </c>
      <c r="C19" s="507" t="s">
        <v>28</v>
      </c>
      <c r="D19" s="520">
        <f>D20+D21+D22+D24+D25</f>
        <v>0</v>
      </c>
      <c r="E19" s="520">
        <f>E20+E21+E22+E24+E25</f>
        <v>0</v>
      </c>
      <c r="F19" s="520">
        <f>F20+F21+F22+F24+F25</f>
        <v>0</v>
      </c>
    </row>
    <row r="20" spans="1:6" ht="12.75">
      <c r="A20" s="497"/>
      <c r="B20" s="521" t="s">
        <v>201</v>
      </c>
      <c r="C20" s="522" t="s">
        <v>202</v>
      </c>
      <c r="D20" s="523"/>
      <c r="E20" s="523"/>
      <c r="F20" s="523"/>
    </row>
    <row r="21" spans="1:6" ht="12.75">
      <c r="A21" s="497"/>
      <c r="B21" s="512" t="s">
        <v>203</v>
      </c>
      <c r="C21" s="515" t="s">
        <v>30</v>
      </c>
      <c r="D21" s="514"/>
      <c r="E21" s="514"/>
      <c r="F21" s="514"/>
    </row>
    <row r="22" spans="1:6" ht="12.75">
      <c r="A22" s="497"/>
      <c r="B22" s="512" t="s">
        <v>204</v>
      </c>
      <c r="C22" s="515" t="s">
        <v>31</v>
      </c>
      <c r="D22" s="514"/>
      <c r="E22" s="514"/>
      <c r="F22" s="514"/>
    </row>
    <row r="23" spans="1:6" ht="12.75">
      <c r="A23" s="497"/>
      <c r="B23" s="512" t="s">
        <v>205</v>
      </c>
      <c r="C23" s="515" t="s">
        <v>206</v>
      </c>
      <c r="D23" s="514"/>
      <c r="E23" s="514"/>
      <c r="F23" s="514"/>
    </row>
    <row r="24" spans="1:6" ht="12.75">
      <c r="A24" s="497"/>
      <c r="B24" s="512" t="s">
        <v>207</v>
      </c>
      <c r="C24" s="515" t="s">
        <v>33</v>
      </c>
      <c r="D24" s="514"/>
      <c r="E24" s="514"/>
      <c r="F24" s="514"/>
    </row>
    <row r="25" spans="1:6" ht="13.5" thickBot="1">
      <c r="A25" s="497"/>
      <c r="B25" s="516" t="s">
        <v>208</v>
      </c>
      <c r="C25" s="517" t="s">
        <v>173</v>
      </c>
      <c r="D25" s="518"/>
      <c r="E25" s="518"/>
      <c r="F25" s="518"/>
    </row>
    <row r="26" spans="1:6" ht="26.25" thickBot="1">
      <c r="A26" s="497"/>
      <c r="B26" s="519" t="s">
        <v>209</v>
      </c>
      <c r="C26" s="507" t="s">
        <v>174</v>
      </c>
      <c r="D26" s="520">
        <f aca="true" t="shared" si="2" ref="D26:F31">D32+D38+D44+D62</f>
        <v>0</v>
      </c>
      <c r="E26" s="520">
        <f t="shared" si="2"/>
        <v>0</v>
      </c>
      <c r="F26" s="520">
        <f t="shared" si="2"/>
        <v>0</v>
      </c>
    </row>
    <row r="27" spans="1:6" ht="12.75">
      <c r="A27" s="497"/>
      <c r="B27" s="521" t="s">
        <v>210</v>
      </c>
      <c r="C27" s="522" t="s">
        <v>211</v>
      </c>
      <c r="D27" s="523">
        <f t="shared" si="2"/>
        <v>0</v>
      </c>
      <c r="E27" s="523">
        <f t="shared" si="2"/>
        <v>0</v>
      </c>
      <c r="F27" s="523">
        <f t="shared" si="2"/>
        <v>0</v>
      </c>
    </row>
    <row r="28" spans="1:6" ht="12.75">
      <c r="A28" s="497"/>
      <c r="B28" s="512" t="s">
        <v>212</v>
      </c>
      <c r="C28" s="515" t="s">
        <v>176</v>
      </c>
      <c r="D28" s="514">
        <f t="shared" si="2"/>
        <v>0</v>
      </c>
      <c r="E28" s="514">
        <f t="shared" si="2"/>
        <v>0</v>
      </c>
      <c r="F28" s="514">
        <f>F34+F40+F46+F64</f>
        <v>0</v>
      </c>
    </row>
    <row r="29" spans="1:6" ht="12.75">
      <c r="A29" s="497"/>
      <c r="B29" s="512" t="s">
        <v>213</v>
      </c>
      <c r="C29" s="515" t="s">
        <v>177</v>
      </c>
      <c r="D29" s="514">
        <f t="shared" si="2"/>
        <v>0</v>
      </c>
      <c r="E29" s="514">
        <f t="shared" si="2"/>
        <v>0</v>
      </c>
      <c r="F29" s="514">
        <f>F35+F41+F47+F65</f>
        <v>0</v>
      </c>
    </row>
    <row r="30" spans="1:6" ht="12.75">
      <c r="A30" s="497"/>
      <c r="B30" s="512" t="s">
        <v>214</v>
      </c>
      <c r="C30" s="515" t="s">
        <v>178</v>
      </c>
      <c r="D30" s="514">
        <f t="shared" si="2"/>
        <v>0</v>
      </c>
      <c r="E30" s="514">
        <f t="shared" si="2"/>
        <v>0</v>
      </c>
      <c r="F30" s="514">
        <f>F36+F42+F48+F66</f>
        <v>0</v>
      </c>
    </row>
    <row r="31" spans="1:6" ht="13.5" thickBot="1">
      <c r="A31" s="497"/>
      <c r="B31" s="516" t="s">
        <v>215</v>
      </c>
      <c r="C31" s="517" t="s">
        <v>180</v>
      </c>
      <c r="D31" s="518">
        <f t="shared" si="2"/>
        <v>0</v>
      </c>
      <c r="E31" s="518">
        <f t="shared" si="2"/>
        <v>0</v>
      </c>
      <c r="F31" s="518">
        <f>F37+F43+F49+F67</f>
        <v>0</v>
      </c>
    </row>
    <row r="32" spans="1:6" ht="27" customHeight="1" thickBot="1">
      <c r="A32" s="497"/>
      <c r="B32" s="98" t="s">
        <v>216</v>
      </c>
      <c r="C32" s="507" t="s">
        <v>181</v>
      </c>
      <c r="D32" s="520">
        <f>D33+D34+D35+D36+D37</f>
        <v>0</v>
      </c>
      <c r="E32" s="520">
        <f>E33+E34+E35+E36+E37</f>
        <v>0</v>
      </c>
      <c r="F32" s="520">
        <f>F33+F34+F35+F36+F37</f>
        <v>0</v>
      </c>
    </row>
    <row r="33" spans="1:6" ht="12.75">
      <c r="A33" s="497"/>
      <c r="B33" s="521" t="s">
        <v>217</v>
      </c>
      <c r="C33" s="524">
        <v>17.1</v>
      </c>
      <c r="D33" s="523"/>
      <c r="E33" s="523"/>
      <c r="F33" s="523"/>
    </row>
    <row r="34" spans="1:6" ht="12.75">
      <c r="A34" s="497"/>
      <c r="B34" s="512" t="s">
        <v>218</v>
      </c>
      <c r="C34" s="513" t="s">
        <v>219</v>
      </c>
      <c r="D34" s="514"/>
      <c r="E34" s="514"/>
      <c r="F34" s="514"/>
    </row>
    <row r="35" spans="1:6" ht="12.75">
      <c r="A35" s="497"/>
      <c r="B35" s="512" t="s">
        <v>220</v>
      </c>
      <c r="C35" s="513" t="s">
        <v>221</v>
      </c>
      <c r="D35" s="514"/>
      <c r="E35" s="514"/>
      <c r="F35" s="514"/>
    </row>
    <row r="36" spans="1:6" ht="12.75">
      <c r="A36" s="497"/>
      <c r="B36" s="512" t="s">
        <v>207</v>
      </c>
      <c r="C36" s="513" t="s">
        <v>222</v>
      </c>
      <c r="D36" s="514"/>
      <c r="E36" s="514"/>
      <c r="F36" s="514"/>
    </row>
    <row r="37" spans="1:6" ht="13.5" thickBot="1">
      <c r="A37" s="497"/>
      <c r="B37" s="516" t="s">
        <v>223</v>
      </c>
      <c r="C37" s="525" t="s">
        <v>224</v>
      </c>
      <c r="D37" s="518"/>
      <c r="E37" s="518"/>
      <c r="F37" s="518"/>
    </row>
    <row r="38" spans="1:6" ht="39" thickBot="1">
      <c r="A38" s="497"/>
      <c r="B38" s="519" t="s">
        <v>225</v>
      </c>
      <c r="C38" s="507" t="s">
        <v>182</v>
      </c>
      <c r="D38" s="520">
        <f>D39+D40+D41+D42+D43</f>
        <v>0</v>
      </c>
      <c r="E38" s="520">
        <f>E39+E40+E41+E42+E43</f>
        <v>0</v>
      </c>
      <c r="F38" s="520">
        <f>F39+F40+F41+F42+F43</f>
        <v>0</v>
      </c>
    </row>
    <row r="39" spans="1:6" ht="12.75">
      <c r="A39" s="497"/>
      <c r="B39" s="521" t="s">
        <v>217</v>
      </c>
      <c r="C39" s="522" t="s">
        <v>226</v>
      </c>
      <c r="D39" s="523"/>
      <c r="E39" s="523"/>
      <c r="F39" s="523"/>
    </row>
    <row r="40" spans="1:6" ht="12.75">
      <c r="A40" s="497"/>
      <c r="B40" s="512" t="s">
        <v>218</v>
      </c>
      <c r="C40" s="513" t="s">
        <v>227</v>
      </c>
      <c r="D40" s="514"/>
      <c r="E40" s="514"/>
      <c r="F40" s="514"/>
    </row>
    <row r="41" spans="1:6" ht="12.75">
      <c r="A41" s="497"/>
      <c r="B41" s="512" t="s">
        <v>220</v>
      </c>
      <c r="C41" s="513" t="s">
        <v>228</v>
      </c>
      <c r="D41" s="514"/>
      <c r="E41" s="514"/>
      <c r="F41" s="514"/>
    </row>
    <row r="42" spans="1:6" ht="12.75">
      <c r="A42" s="497"/>
      <c r="B42" s="512" t="s">
        <v>207</v>
      </c>
      <c r="C42" s="513" t="s">
        <v>229</v>
      </c>
      <c r="D42" s="514"/>
      <c r="E42" s="514"/>
      <c r="F42" s="514"/>
    </row>
    <row r="43" spans="1:6" ht="13.5" thickBot="1">
      <c r="A43" s="497"/>
      <c r="B43" s="516" t="s">
        <v>223</v>
      </c>
      <c r="C43" s="525" t="s">
        <v>230</v>
      </c>
      <c r="D43" s="518"/>
      <c r="E43" s="518"/>
      <c r="F43" s="518"/>
    </row>
    <row r="44" spans="1:6" ht="26.25" thickBot="1">
      <c r="A44" s="497"/>
      <c r="B44" s="519" t="s">
        <v>231</v>
      </c>
      <c r="C44" s="507" t="s">
        <v>184</v>
      </c>
      <c r="D44" s="520">
        <f aca="true" t="shared" si="3" ref="D44:F49">D50+D56</f>
        <v>0</v>
      </c>
      <c r="E44" s="520">
        <f t="shared" si="3"/>
        <v>0</v>
      </c>
      <c r="F44" s="520">
        <f t="shared" si="3"/>
        <v>0</v>
      </c>
    </row>
    <row r="45" spans="1:6" ht="12.75">
      <c r="A45" s="497"/>
      <c r="B45" s="521" t="s">
        <v>232</v>
      </c>
      <c r="C45" s="522" t="s">
        <v>233</v>
      </c>
      <c r="D45" s="523"/>
      <c r="E45" s="523">
        <f>E51+E57</f>
        <v>0</v>
      </c>
      <c r="F45" s="523">
        <f t="shared" si="3"/>
        <v>0</v>
      </c>
    </row>
    <row r="46" spans="1:6" ht="12.75">
      <c r="A46" s="497"/>
      <c r="B46" s="512" t="s">
        <v>234</v>
      </c>
      <c r="C46" s="513" t="s">
        <v>235</v>
      </c>
      <c r="D46" s="514">
        <f t="shared" si="3"/>
        <v>0</v>
      </c>
      <c r="E46" s="514">
        <f t="shared" si="3"/>
        <v>0</v>
      </c>
      <c r="F46" s="514">
        <f t="shared" si="3"/>
        <v>0</v>
      </c>
    </row>
    <row r="47" spans="1:6" ht="12.75">
      <c r="A47" s="497"/>
      <c r="B47" s="512" t="s">
        <v>236</v>
      </c>
      <c r="C47" s="513" t="s">
        <v>237</v>
      </c>
      <c r="D47" s="514">
        <f t="shared" si="3"/>
        <v>0</v>
      </c>
      <c r="E47" s="514">
        <f t="shared" si="3"/>
        <v>0</v>
      </c>
      <c r="F47" s="514">
        <f t="shared" si="3"/>
        <v>0</v>
      </c>
    </row>
    <row r="48" spans="1:6" ht="12.75">
      <c r="A48" s="497"/>
      <c r="B48" s="512" t="s">
        <v>238</v>
      </c>
      <c r="C48" s="513" t="s">
        <v>239</v>
      </c>
      <c r="D48" s="514">
        <f t="shared" si="3"/>
        <v>0</v>
      </c>
      <c r="E48" s="514">
        <f t="shared" si="3"/>
        <v>0</v>
      </c>
      <c r="F48" s="514">
        <f t="shared" si="3"/>
        <v>0</v>
      </c>
    </row>
    <row r="49" spans="1:6" ht="13.5" thickBot="1">
      <c r="A49" s="497"/>
      <c r="B49" s="516" t="s">
        <v>240</v>
      </c>
      <c r="C49" s="525" t="s">
        <v>241</v>
      </c>
      <c r="D49" s="518">
        <f t="shared" si="3"/>
        <v>0</v>
      </c>
      <c r="E49" s="518">
        <f t="shared" si="3"/>
        <v>0</v>
      </c>
      <c r="F49" s="518">
        <f t="shared" si="3"/>
        <v>0</v>
      </c>
    </row>
    <row r="50" spans="1:6" ht="24.75" customHeight="1" thickBot="1">
      <c r="A50" s="497"/>
      <c r="B50" s="99" t="s">
        <v>242</v>
      </c>
      <c r="C50" s="507" t="s">
        <v>243</v>
      </c>
      <c r="D50" s="520">
        <f>D51+D52+D53+D54+D55</f>
        <v>0</v>
      </c>
      <c r="E50" s="520">
        <f>E51+E52+E53+E54+E55</f>
        <v>0</v>
      </c>
      <c r="F50" s="520">
        <f>F51+F52+F53+F54+F55</f>
        <v>0</v>
      </c>
    </row>
    <row r="51" spans="1:6" ht="12.75">
      <c r="A51" s="497"/>
      <c r="B51" s="521" t="s">
        <v>217</v>
      </c>
      <c r="C51" s="522" t="s">
        <v>244</v>
      </c>
      <c r="D51" s="523"/>
      <c r="E51" s="523"/>
      <c r="F51" s="523"/>
    </row>
    <row r="52" spans="1:6" ht="12.75">
      <c r="A52" s="497"/>
      <c r="B52" s="512" t="s">
        <v>218</v>
      </c>
      <c r="C52" s="513" t="s">
        <v>245</v>
      </c>
      <c r="D52" s="514"/>
      <c r="E52" s="514"/>
      <c r="F52" s="514"/>
    </row>
    <row r="53" spans="1:6" ht="12.75">
      <c r="A53" s="497"/>
      <c r="B53" s="512" t="s">
        <v>220</v>
      </c>
      <c r="C53" s="513" t="s">
        <v>246</v>
      </c>
      <c r="D53" s="514"/>
      <c r="E53" s="514"/>
      <c r="F53" s="514"/>
    </row>
    <row r="54" spans="1:6" ht="12.75">
      <c r="A54" s="497"/>
      <c r="B54" s="512" t="s">
        <v>207</v>
      </c>
      <c r="C54" s="513" t="s">
        <v>247</v>
      </c>
      <c r="D54" s="514"/>
      <c r="E54" s="514"/>
      <c r="F54" s="514"/>
    </row>
    <row r="55" spans="1:6" ht="13.5" thickBot="1">
      <c r="A55" s="497"/>
      <c r="B55" s="516" t="s">
        <v>223</v>
      </c>
      <c r="C55" s="525" t="s">
        <v>248</v>
      </c>
      <c r="D55" s="518"/>
      <c r="E55" s="518"/>
      <c r="F55" s="518"/>
    </row>
    <row r="56" spans="1:6" ht="27.75" customHeight="1" thickBot="1">
      <c r="A56" s="497"/>
      <c r="B56" s="98" t="s">
        <v>249</v>
      </c>
      <c r="C56" s="507" t="s">
        <v>250</v>
      </c>
      <c r="D56" s="520">
        <f>D57+D58+D59+D60+D61</f>
        <v>0</v>
      </c>
      <c r="E56" s="520">
        <f>E57+E58+E59+E60+E61</f>
        <v>0</v>
      </c>
      <c r="F56" s="520">
        <f>F57+F58+F59+F60+F61</f>
        <v>0</v>
      </c>
    </row>
    <row r="57" spans="1:6" ht="12.75">
      <c r="A57" s="497"/>
      <c r="B57" s="521" t="s">
        <v>217</v>
      </c>
      <c r="C57" s="522" t="s">
        <v>251</v>
      </c>
      <c r="D57" s="523"/>
      <c r="E57" s="523"/>
      <c r="F57" s="523"/>
    </row>
    <row r="58" spans="1:6" ht="12.75">
      <c r="A58" s="497"/>
      <c r="B58" s="512" t="s">
        <v>218</v>
      </c>
      <c r="C58" s="513" t="s">
        <v>252</v>
      </c>
      <c r="D58" s="514"/>
      <c r="E58" s="514"/>
      <c r="F58" s="514"/>
    </row>
    <row r="59" spans="1:6" ht="12.75">
      <c r="A59" s="497"/>
      <c r="B59" s="512" t="s">
        <v>220</v>
      </c>
      <c r="C59" s="513" t="s">
        <v>253</v>
      </c>
      <c r="D59" s="514"/>
      <c r="E59" s="514"/>
      <c r="F59" s="514"/>
    </row>
    <row r="60" spans="1:6" ht="12.75">
      <c r="A60" s="497"/>
      <c r="B60" s="512" t="s">
        <v>207</v>
      </c>
      <c r="C60" s="513" t="s">
        <v>254</v>
      </c>
      <c r="D60" s="514"/>
      <c r="E60" s="514"/>
      <c r="F60" s="514"/>
    </row>
    <row r="61" spans="1:6" ht="13.5" thickBot="1">
      <c r="A61" s="497"/>
      <c r="B61" s="516" t="s">
        <v>223</v>
      </c>
      <c r="C61" s="525" t="s">
        <v>255</v>
      </c>
      <c r="D61" s="518"/>
      <c r="E61" s="518"/>
      <c r="F61" s="518"/>
    </row>
    <row r="62" spans="1:6" ht="24.75" customHeight="1" thickBot="1">
      <c r="A62" s="497"/>
      <c r="B62" s="98" t="s">
        <v>256</v>
      </c>
      <c r="C62" s="507" t="s">
        <v>257</v>
      </c>
      <c r="D62" s="520">
        <f>D63+D64+D65+D66+D67</f>
        <v>0</v>
      </c>
      <c r="E62" s="520">
        <f>E63+E64+E65+E66+E67</f>
        <v>0</v>
      </c>
      <c r="F62" s="520">
        <f>F63+F64+F65+F66+F67</f>
        <v>0</v>
      </c>
    </row>
    <row r="63" spans="1:6" ht="12.75">
      <c r="A63" s="497"/>
      <c r="B63" s="521" t="s">
        <v>217</v>
      </c>
      <c r="C63" s="522" t="s">
        <v>258</v>
      </c>
      <c r="D63" s="523"/>
      <c r="E63" s="523"/>
      <c r="F63" s="523"/>
    </row>
    <row r="64" spans="1:6" ht="12.75">
      <c r="A64" s="497"/>
      <c r="B64" s="512" t="s">
        <v>203</v>
      </c>
      <c r="C64" s="515" t="s">
        <v>259</v>
      </c>
      <c r="D64" s="514"/>
      <c r="E64" s="514"/>
      <c r="F64" s="514"/>
    </row>
    <row r="65" spans="1:6" ht="12.75">
      <c r="A65" s="497"/>
      <c r="B65" s="512" t="s">
        <v>260</v>
      </c>
      <c r="C65" s="515" t="s">
        <v>261</v>
      </c>
      <c r="D65" s="514"/>
      <c r="E65" s="514"/>
      <c r="F65" s="514"/>
    </row>
    <row r="66" spans="1:6" ht="12.75">
      <c r="A66" s="497"/>
      <c r="B66" s="512" t="s">
        <v>207</v>
      </c>
      <c r="C66" s="515" t="s">
        <v>262</v>
      </c>
      <c r="D66" s="514"/>
      <c r="E66" s="514"/>
      <c r="F66" s="514"/>
    </row>
    <row r="67" spans="1:6" ht="13.5" thickBot="1">
      <c r="A67" s="497"/>
      <c r="B67" s="516" t="s">
        <v>208</v>
      </c>
      <c r="C67" s="517" t="s">
        <v>263</v>
      </c>
      <c r="D67" s="518"/>
      <c r="E67" s="518"/>
      <c r="F67" s="518"/>
    </row>
    <row r="68" spans="1:6" ht="26.25" thickBot="1">
      <c r="A68" s="497"/>
      <c r="B68" s="519" t="s">
        <v>264</v>
      </c>
      <c r="C68" s="507" t="s">
        <v>265</v>
      </c>
      <c r="D68" s="520">
        <f>D69+D70+D71+D73+D74</f>
        <v>0</v>
      </c>
      <c r="E68" s="520">
        <f>E69+E70+E71+E73+E74</f>
        <v>0</v>
      </c>
      <c r="F68" s="520">
        <f>F69+F70+F71+F73+F74</f>
        <v>0</v>
      </c>
    </row>
    <row r="69" spans="1:6" ht="12.75">
      <c r="A69" s="497"/>
      <c r="B69" s="521" t="s">
        <v>217</v>
      </c>
      <c r="C69" s="522" t="s">
        <v>266</v>
      </c>
      <c r="D69" s="523"/>
      <c r="E69" s="523"/>
      <c r="F69" s="523"/>
    </row>
    <row r="70" spans="1:6" ht="12.75">
      <c r="A70" s="497"/>
      <c r="B70" s="512" t="s">
        <v>203</v>
      </c>
      <c r="C70" s="515" t="s">
        <v>267</v>
      </c>
      <c r="D70" s="514"/>
      <c r="E70" s="514"/>
      <c r="F70" s="514"/>
    </row>
    <row r="71" spans="1:6" ht="12.75">
      <c r="A71" s="497"/>
      <c r="B71" s="512" t="s">
        <v>204</v>
      </c>
      <c r="C71" s="515" t="s">
        <v>268</v>
      </c>
      <c r="D71" s="514"/>
      <c r="E71" s="514"/>
      <c r="F71" s="514"/>
    </row>
    <row r="72" spans="1:6" ht="12.75">
      <c r="A72" s="497"/>
      <c r="B72" s="512" t="s">
        <v>269</v>
      </c>
      <c r="C72" s="100" t="s">
        <v>270</v>
      </c>
      <c r="D72" s="514"/>
      <c r="E72" s="514"/>
      <c r="F72" s="514"/>
    </row>
    <row r="73" spans="1:6" ht="12.75">
      <c r="A73" s="497"/>
      <c r="B73" s="512" t="s">
        <v>207</v>
      </c>
      <c r="C73" s="515" t="s">
        <v>271</v>
      </c>
      <c r="D73" s="514"/>
      <c r="E73" s="514"/>
      <c r="F73" s="514"/>
    </row>
    <row r="74" spans="1:6" ht="13.5" thickBot="1">
      <c r="A74" s="497"/>
      <c r="B74" s="516" t="s">
        <v>208</v>
      </c>
      <c r="C74" s="517" t="s">
        <v>272</v>
      </c>
      <c r="D74" s="518"/>
      <c r="E74" s="518"/>
      <c r="F74" s="518"/>
    </row>
    <row r="75" spans="1:6" ht="28.5" customHeight="1" thickBot="1">
      <c r="A75" s="497"/>
      <c r="B75" s="519" t="s">
        <v>273</v>
      </c>
      <c r="C75" s="507" t="s">
        <v>274</v>
      </c>
      <c r="D75" s="520">
        <f>D76+D77+D78+D83+D84</f>
        <v>0</v>
      </c>
      <c r="E75" s="520">
        <f>E76+E77+E78+E83+E84</f>
        <v>0</v>
      </c>
      <c r="F75" s="520">
        <f>F76+F77+F78+F83+F84</f>
        <v>0</v>
      </c>
    </row>
    <row r="76" spans="1:6" ht="12.75">
      <c r="A76" s="497"/>
      <c r="B76" s="521" t="s">
        <v>217</v>
      </c>
      <c r="C76" s="522" t="s">
        <v>275</v>
      </c>
      <c r="D76" s="523"/>
      <c r="E76" s="523"/>
      <c r="F76" s="523"/>
    </row>
    <row r="77" spans="1:6" ht="12.75">
      <c r="A77" s="497"/>
      <c r="B77" s="512" t="s">
        <v>203</v>
      </c>
      <c r="C77" s="515" t="s">
        <v>276</v>
      </c>
      <c r="D77" s="514"/>
      <c r="E77" s="514"/>
      <c r="F77" s="514"/>
    </row>
    <row r="78" spans="1:6" ht="12.75">
      <c r="A78" s="497"/>
      <c r="B78" s="512" t="s">
        <v>277</v>
      </c>
      <c r="C78" s="515" t="s">
        <v>278</v>
      </c>
      <c r="D78" s="514">
        <f>D79+D80+D81+D82</f>
        <v>0</v>
      </c>
      <c r="E78" s="514">
        <f>E79+E80+E81+E82</f>
        <v>0</v>
      </c>
      <c r="F78" s="514">
        <f>F79+F80+F81+F82</f>
        <v>0</v>
      </c>
    </row>
    <row r="79" spans="1:6" ht="12.75">
      <c r="A79" s="497"/>
      <c r="B79" s="512" t="s">
        <v>279</v>
      </c>
      <c r="C79" s="526">
        <v>34.1</v>
      </c>
      <c r="D79" s="514"/>
      <c r="E79" s="514"/>
      <c r="F79" s="514"/>
    </row>
    <row r="80" spans="1:6" ht="12.75">
      <c r="A80" s="497"/>
      <c r="B80" s="512" t="s">
        <v>280</v>
      </c>
      <c r="C80" s="513" t="s">
        <v>281</v>
      </c>
      <c r="D80" s="514"/>
      <c r="E80" s="514"/>
      <c r="F80" s="514"/>
    </row>
    <row r="81" spans="1:6" ht="12.75">
      <c r="A81" s="497"/>
      <c r="B81" s="512" t="s">
        <v>282</v>
      </c>
      <c r="C81" s="513" t="s">
        <v>283</v>
      </c>
      <c r="D81" s="514"/>
      <c r="E81" s="514"/>
      <c r="F81" s="514"/>
    </row>
    <row r="82" spans="1:6" ht="12.75">
      <c r="A82" s="497"/>
      <c r="B82" s="512" t="s">
        <v>284</v>
      </c>
      <c r="C82" s="513" t="s">
        <v>285</v>
      </c>
      <c r="D82" s="514"/>
      <c r="E82" s="514"/>
      <c r="F82" s="514"/>
    </row>
    <row r="83" spans="1:6" ht="12.75">
      <c r="A83" s="497"/>
      <c r="B83" s="512" t="s">
        <v>207</v>
      </c>
      <c r="C83" s="515" t="s">
        <v>286</v>
      </c>
      <c r="D83" s="514"/>
      <c r="E83" s="514"/>
      <c r="F83" s="514"/>
    </row>
    <row r="84" spans="1:6" ht="13.5" thickBot="1">
      <c r="A84" s="497"/>
      <c r="B84" s="516" t="s">
        <v>208</v>
      </c>
      <c r="C84" s="517" t="s">
        <v>287</v>
      </c>
      <c r="D84" s="518"/>
      <c r="E84" s="518"/>
      <c r="F84" s="518"/>
    </row>
    <row r="85" spans="1:6" ht="45.75" customHeight="1" thickBot="1">
      <c r="A85" s="497"/>
      <c r="B85" s="519" t="s">
        <v>288</v>
      </c>
      <c r="C85" s="507" t="s">
        <v>289</v>
      </c>
      <c r="D85" s="520">
        <f>D86+D87+D88+D89+D90</f>
        <v>0</v>
      </c>
      <c r="E85" s="520">
        <f>E86+E87+E88+E89+E90</f>
        <v>0</v>
      </c>
      <c r="F85" s="520">
        <f>F86+F87+F88+F89+F90</f>
        <v>0</v>
      </c>
    </row>
    <row r="86" spans="1:6" ht="12.75">
      <c r="A86" s="497"/>
      <c r="B86" s="521" t="s">
        <v>217</v>
      </c>
      <c r="C86" s="522" t="s">
        <v>290</v>
      </c>
      <c r="D86" s="523"/>
      <c r="E86" s="523"/>
      <c r="F86" s="523"/>
    </row>
    <row r="87" spans="1:6" ht="12.75">
      <c r="A87" s="497"/>
      <c r="B87" s="512" t="s">
        <v>218</v>
      </c>
      <c r="C87" s="515" t="s">
        <v>291</v>
      </c>
      <c r="D87" s="514"/>
      <c r="E87" s="514"/>
      <c r="F87" s="514"/>
    </row>
    <row r="88" spans="1:6" ht="12.75">
      <c r="A88" s="495"/>
      <c r="B88" s="512" t="s">
        <v>220</v>
      </c>
      <c r="C88" s="515" t="s">
        <v>292</v>
      </c>
      <c r="D88" s="514"/>
      <c r="E88" s="514"/>
      <c r="F88" s="514"/>
    </row>
    <row r="89" spans="1:6" ht="12.75">
      <c r="A89" s="495"/>
      <c r="B89" s="512" t="s">
        <v>207</v>
      </c>
      <c r="C89" s="515" t="s">
        <v>293</v>
      </c>
      <c r="D89" s="514"/>
      <c r="E89" s="514"/>
      <c r="F89" s="514"/>
    </row>
    <row r="90" spans="1:6" ht="13.5" thickBot="1">
      <c r="A90" s="495"/>
      <c r="B90" s="516" t="s">
        <v>208</v>
      </c>
      <c r="C90" s="517" t="s">
        <v>294</v>
      </c>
      <c r="D90" s="518"/>
      <c r="E90" s="518"/>
      <c r="F90" s="518"/>
    </row>
    <row r="91" spans="1:6" ht="26.25" customHeight="1" thickBot="1">
      <c r="A91" s="495"/>
      <c r="B91" s="527" t="s">
        <v>295</v>
      </c>
      <c r="C91" s="507" t="s">
        <v>296</v>
      </c>
      <c r="D91" s="520">
        <f>D92+D93+D94+D95+D96</f>
        <v>0</v>
      </c>
      <c r="E91" s="520">
        <f>E92+E93+E94+E95+E96</f>
        <v>0</v>
      </c>
      <c r="F91" s="520">
        <f>F92+F93+F94+F95+F96</f>
        <v>0</v>
      </c>
    </row>
    <row r="92" spans="1:6" ht="12.75">
      <c r="A92" s="497"/>
      <c r="B92" s="521" t="s">
        <v>217</v>
      </c>
      <c r="C92" s="522" t="s">
        <v>297</v>
      </c>
      <c r="D92" s="523"/>
      <c r="E92" s="523"/>
      <c r="F92" s="523"/>
    </row>
    <row r="93" spans="1:6" ht="12.75">
      <c r="A93" s="495"/>
      <c r="B93" s="512" t="s">
        <v>298</v>
      </c>
      <c r="C93" s="515" t="s">
        <v>299</v>
      </c>
      <c r="D93" s="514"/>
      <c r="E93" s="514"/>
      <c r="F93" s="514"/>
    </row>
    <row r="94" spans="1:6" ht="12.75">
      <c r="A94" s="495"/>
      <c r="B94" s="512" t="s">
        <v>260</v>
      </c>
      <c r="C94" s="515" t="s">
        <v>300</v>
      </c>
      <c r="D94" s="514"/>
      <c r="E94" s="514"/>
      <c r="F94" s="514"/>
    </row>
    <row r="95" spans="1:6" ht="12.75">
      <c r="A95" s="495"/>
      <c r="B95" s="512" t="s">
        <v>207</v>
      </c>
      <c r="C95" s="515" t="s">
        <v>301</v>
      </c>
      <c r="D95" s="514"/>
      <c r="E95" s="514"/>
      <c r="F95" s="514"/>
    </row>
    <row r="96" spans="1:6" ht="13.5" thickBot="1">
      <c r="A96" s="495"/>
      <c r="B96" s="528" t="s">
        <v>208</v>
      </c>
      <c r="C96" s="529" t="s">
        <v>302</v>
      </c>
      <c r="D96" s="530"/>
      <c r="E96" s="530"/>
      <c r="F96" s="530"/>
    </row>
    <row r="97" spans="1:6" ht="26.25" customHeight="1" thickBot="1">
      <c r="A97" s="495"/>
      <c r="B97" s="527" t="s">
        <v>303</v>
      </c>
      <c r="C97" s="507">
        <v>47</v>
      </c>
      <c r="D97" s="520">
        <f>D98+D99+D100+D101+D102</f>
        <v>0</v>
      </c>
      <c r="E97" s="520">
        <f>E98+E99+E100+E101+E102</f>
        <v>172154</v>
      </c>
      <c r="F97" s="520">
        <f>F98+F99+F100+F101+F102</f>
        <v>0</v>
      </c>
    </row>
    <row r="98" spans="1:6" ht="12.75">
      <c r="A98" s="497"/>
      <c r="B98" s="521" t="s">
        <v>217</v>
      </c>
      <c r="C98" s="522" t="s">
        <v>304</v>
      </c>
      <c r="D98" s="523"/>
      <c r="E98" s="523">
        <v>172154</v>
      </c>
      <c r="F98" s="523"/>
    </row>
    <row r="99" spans="1:6" ht="12.75">
      <c r="A99" s="495"/>
      <c r="B99" s="512" t="s">
        <v>298</v>
      </c>
      <c r="C99" s="526">
        <v>47.2</v>
      </c>
      <c r="D99" s="514"/>
      <c r="E99" s="514"/>
      <c r="F99" s="514"/>
    </row>
    <row r="100" spans="1:6" ht="12.75">
      <c r="A100" s="495"/>
      <c r="B100" s="512" t="s">
        <v>260</v>
      </c>
      <c r="C100" s="526">
        <v>47.3</v>
      </c>
      <c r="D100" s="514"/>
      <c r="E100" s="514"/>
      <c r="F100" s="514"/>
    </row>
    <row r="101" spans="1:6" ht="13.5" thickBot="1">
      <c r="A101" s="495"/>
      <c r="B101" s="528" t="s">
        <v>207</v>
      </c>
      <c r="C101" s="531">
        <v>47.4</v>
      </c>
      <c r="D101" s="530"/>
      <c r="E101" s="530"/>
      <c r="F101" s="530"/>
    </row>
    <row r="102" spans="1:6" ht="13.5" thickBot="1">
      <c r="A102" s="495"/>
      <c r="B102" s="532" t="s">
        <v>208</v>
      </c>
      <c r="C102" s="533">
        <v>47.5</v>
      </c>
      <c r="D102" s="534"/>
      <c r="E102" s="534"/>
      <c r="F102" s="534"/>
    </row>
    <row r="103" spans="1:8" ht="12.75">
      <c r="A103" s="495"/>
      <c r="B103" s="535"/>
      <c r="C103" s="536"/>
      <c r="D103" s="537"/>
      <c r="E103" s="537"/>
      <c r="F103" s="537"/>
      <c r="G103" s="538"/>
      <c r="H103" s="495"/>
    </row>
    <row r="104" spans="1:6" s="406" customFormat="1" ht="18" customHeight="1">
      <c r="A104" s="484"/>
      <c r="B104" s="404" t="s">
        <v>1408</v>
      </c>
      <c r="C104" s="799" t="s">
        <v>1404</v>
      </c>
      <c r="D104" s="799"/>
      <c r="E104" s="802"/>
      <c r="F104" s="546"/>
    </row>
    <row r="105" spans="1:6" s="483" customFormat="1" ht="16.5">
      <c r="A105" s="484"/>
      <c r="B105" s="404" t="s">
        <v>1405</v>
      </c>
      <c r="C105" s="799"/>
      <c r="D105" s="799"/>
      <c r="E105" s="802"/>
      <c r="F105" s="546"/>
    </row>
    <row r="106" spans="1:6" s="483" customFormat="1" ht="16.5">
      <c r="A106" s="484"/>
      <c r="B106" s="406"/>
      <c r="C106" s="406"/>
      <c r="D106" s="476"/>
      <c r="E106" s="476"/>
      <c r="F106" s="547"/>
    </row>
    <row r="107" spans="1:6" s="483" customFormat="1" ht="16.5">
      <c r="A107" s="484"/>
      <c r="B107" s="546"/>
      <c r="C107" s="546"/>
      <c r="D107" s="547"/>
      <c r="E107" s="547"/>
      <c r="F107" s="547"/>
    </row>
    <row r="108" spans="1:6" s="483" customFormat="1" ht="16.5">
      <c r="A108" s="484"/>
      <c r="B108" s="546"/>
      <c r="C108" s="546"/>
      <c r="D108" s="799" t="s">
        <v>1406</v>
      </c>
      <c r="E108" s="799"/>
      <c r="F108" s="799"/>
    </row>
    <row r="109" spans="1:9" ht="15">
      <c r="A109" s="497"/>
      <c r="B109" s="546"/>
      <c r="C109" s="546"/>
      <c r="D109" s="800" t="s">
        <v>1407</v>
      </c>
      <c r="E109" s="800"/>
      <c r="F109" s="800"/>
      <c r="G109" s="497"/>
      <c r="H109" s="497"/>
      <c r="I109" s="497"/>
    </row>
    <row r="110" spans="1:9" ht="12.75">
      <c r="A110" s="497"/>
      <c r="B110" s="539"/>
      <c r="C110" s="539"/>
      <c r="D110" s="498"/>
      <c r="E110" s="498"/>
      <c r="F110" s="498"/>
      <c r="G110" s="497"/>
      <c r="H110" s="497"/>
      <c r="I110" s="497"/>
    </row>
    <row r="111" spans="1:9" ht="12.75">
      <c r="A111" s="497"/>
      <c r="B111" s="539"/>
      <c r="C111" s="539"/>
      <c r="D111" s="498"/>
      <c r="E111" s="498"/>
      <c r="F111" s="498"/>
      <c r="G111" s="497"/>
      <c r="H111" s="497"/>
      <c r="I111" s="497"/>
    </row>
    <row r="112" spans="1:9" ht="12.75">
      <c r="A112" s="497"/>
      <c r="B112" s="539"/>
      <c r="C112" s="539"/>
      <c r="D112" s="498"/>
      <c r="E112" s="498"/>
      <c r="F112" s="498"/>
      <c r="G112" s="497"/>
      <c r="H112" s="497"/>
      <c r="I112" s="497"/>
    </row>
    <row r="113" spans="1:9" ht="12.75">
      <c r="A113" s="497"/>
      <c r="B113" s="539"/>
      <c r="C113" s="539"/>
      <c r="D113" s="498"/>
      <c r="E113" s="498"/>
      <c r="F113" s="498"/>
      <c r="G113" s="497"/>
      <c r="H113" s="497"/>
      <c r="I113" s="497"/>
    </row>
    <row r="114" spans="1:9" ht="12.75">
      <c r="A114" s="497"/>
      <c r="B114" s="539"/>
      <c r="C114" s="539"/>
      <c r="D114" s="498"/>
      <c r="E114" s="498"/>
      <c r="F114" s="498"/>
      <c r="G114" s="497"/>
      <c r="H114" s="497"/>
      <c r="I114" s="497"/>
    </row>
    <row r="115" spans="1:9" ht="12.75">
      <c r="A115" s="497"/>
      <c r="B115" s="539"/>
      <c r="C115" s="539"/>
      <c r="D115" s="498"/>
      <c r="E115" s="498"/>
      <c r="F115" s="498"/>
      <c r="G115" s="497"/>
      <c r="H115" s="497"/>
      <c r="I115" s="497"/>
    </row>
    <row r="116" spans="1:9" ht="12.75">
      <c r="A116" s="497"/>
      <c r="B116" s="539"/>
      <c r="C116" s="539"/>
      <c r="D116" s="498"/>
      <c r="E116" s="498"/>
      <c r="F116" s="498"/>
      <c r="G116" s="497"/>
      <c r="H116" s="497"/>
      <c r="I116" s="497"/>
    </row>
    <row r="117" spans="1:9" ht="12.75">
      <c r="A117" s="497"/>
      <c r="B117" s="539"/>
      <c r="C117" s="539"/>
      <c r="D117" s="498"/>
      <c r="E117" s="498"/>
      <c r="F117" s="498"/>
      <c r="G117" s="497"/>
      <c r="H117" s="497"/>
      <c r="I117" s="497"/>
    </row>
    <row r="118" spans="1:9" ht="12.75">
      <c r="A118" s="497"/>
      <c r="B118" s="539"/>
      <c r="C118" s="539"/>
      <c r="D118" s="498"/>
      <c r="E118" s="498"/>
      <c r="F118" s="498"/>
      <c r="G118" s="497"/>
      <c r="H118" s="497"/>
      <c r="I118" s="497"/>
    </row>
    <row r="119" spans="1:9" ht="12.75">
      <c r="A119" s="497"/>
      <c r="B119" s="539"/>
      <c r="C119" s="539"/>
      <c r="D119" s="498"/>
      <c r="E119" s="498"/>
      <c r="F119" s="498"/>
      <c r="G119" s="497"/>
      <c r="H119" s="497"/>
      <c r="I119" s="497"/>
    </row>
    <row r="120" spans="1:9" ht="12.75">
      <c r="A120" s="497"/>
      <c r="B120" s="539"/>
      <c r="C120" s="497"/>
      <c r="D120" s="498"/>
      <c r="E120" s="498"/>
      <c r="F120" s="498"/>
      <c r="G120" s="497"/>
      <c r="H120" s="497"/>
      <c r="I120" s="497"/>
    </row>
    <row r="121" spans="1:9" ht="12.75">
      <c r="A121" s="497"/>
      <c r="B121" s="497"/>
      <c r="C121" s="497"/>
      <c r="D121" s="498"/>
      <c r="E121" s="498"/>
      <c r="F121" s="498"/>
      <c r="G121" s="497"/>
      <c r="H121" s="497"/>
      <c r="I121" s="497"/>
    </row>
    <row r="122" spans="1:9" ht="15.75">
      <c r="A122" s="495"/>
      <c r="B122" s="494"/>
      <c r="C122" s="494"/>
      <c r="D122" s="496"/>
      <c r="E122" s="496"/>
      <c r="F122" s="496"/>
      <c r="G122" s="540"/>
      <c r="H122" s="495"/>
      <c r="I122" s="495"/>
    </row>
    <row r="123" spans="1:9" ht="15">
      <c r="A123" s="541"/>
      <c r="B123" s="542"/>
      <c r="C123" s="542"/>
      <c r="D123" s="493"/>
      <c r="E123" s="493"/>
      <c r="F123" s="493"/>
      <c r="G123" s="541"/>
      <c r="H123" s="541"/>
      <c r="I123" s="541"/>
    </row>
    <row r="124" spans="2:6" ht="15">
      <c r="B124" s="543"/>
      <c r="C124" s="543"/>
      <c r="D124" s="544"/>
      <c r="E124" s="544"/>
      <c r="F124" s="544"/>
    </row>
    <row r="125" spans="2:7" ht="15">
      <c r="B125" s="545"/>
      <c r="C125" s="543"/>
      <c r="D125" s="544"/>
      <c r="E125" s="544"/>
      <c r="F125" s="544"/>
      <c r="G125" s="543"/>
    </row>
    <row r="126" spans="2:7" ht="12.75">
      <c r="B126" s="545"/>
      <c r="C126" s="545"/>
      <c r="G126" s="545"/>
    </row>
  </sheetData>
  <sheetProtection/>
  <mergeCells count="14">
    <mergeCell ref="C105:E105"/>
    <mergeCell ref="D108:F108"/>
    <mergeCell ref="D109:F109"/>
    <mergeCell ref="A1:B1"/>
    <mergeCell ref="A2:B2"/>
    <mergeCell ref="A4:F4"/>
    <mergeCell ref="A5:F5"/>
    <mergeCell ref="C104:E104"/>
    <mergeCell ref="B8:B10"/>
    <mergeCell ref="C8:C10"/>
    <mergeCell ref="D8:D10"/>
    <mergeCell ref="E8:F8"/>
    <mergeCell ref="E9:E10"/>
    <mergeCell ref="F9:F10"/>
  </mergeCells>
  <printOptions/>
  <pageMargins left="0.5118110236220472" right="0" top="0.35433070866141736" bottom="0.32" header="0" footer="0.23"/>
  <pageSetup horizontalDpi="600" verticalDpi="600" orientation="portrait" paperSize="9" scale="80" r:id="rId1"/>
  <colBreaks count="1" manualBreakCount="1">
    <brk id="6" max="65535" man="1"/>
  </colBreaks>
  <ignoredErrors>
    <ignoredError sqref="C12:C35 C38:C44 C50:C64 C65:C80 C83:C96 D11:F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513"/>
  <sheetViews>
    <sheetView zoomScalePageLayoutView="0" workbookViewId="0" topLeftCell="A484">
      <selection activeCell="D415" sqref="D415"/>
    </sheetView>
  </sheetViews>
  <sheetFormatPr defaultColWidth="8.7109375" defaultRowHeight="12.75"/>
  <cols>
    <col min="1" max="1" width="6.28125" style="101" customWidth="1"/>
    <col min="2" max="2" width="60.7109375" style="101" customWidth="1"/>
    <col min="3" max="3" width="10.00390625" style="121" customWidth="1"/>
    <col min="4" max="4" width="16.00390625" style="120" customWidth="1"/>
    <col min="5" max="5" width="15.421875" style="120" customWidth="1"/>
    <col min="6" max="16384" width="8.7109375" style="558" customWidth="1"/>
  </cols>
  <sheetData>
    <row r="1" spans="1:5" s="483" customFormat="1" ht="14.25" customHeight="1">
      <c r="A1" s="841" t="s">
        <v>0</v>
      </c>
      <c r="B1" s="842"/>
      <c r="C1" s="552"/>
      <c r="D1" s="552"/>
      <c r="E1" s="400" t="s">
        <v>305</v>
      </c>
    </row>
    <row r="2" spans="1:5" s="483" customFormat="1" ht="15">
      <c r="A2" s="843" t="s">
        <v>1423</v>
      </c>
      <c r="B2" s="802"/>
      <c r="C2" s="553"/>
      <c r="D2" s="554"/>
      <c r="E2" s="406"/>
    </row>
    <row r="3" spans="1:5" s="477" customFormat="1" ht="15">
      <c r="A3" s="406"/>
      <c r="B3" s="476"/>
      <c r="C3" s="555"/>
      <c r="D3" s="476"/>
      <c r="E3" s="476"/>
    </row>
    <row r="4" spans="1:7" s="483" customFormat="1" ht="16.5">
      <c r="A4" s="476"/>
      <c r="B4" s="406"/>
      <c r="C4" s="851"/>
      <c r="D4" s="851"/>
      <c r="E4" s="851"/>
      <c r="F4" s="499"/>
      <c r="G4" s="499"/>
    </row>
    <row r="5" spans="1:5" ht="15">
      <c r="A5" s="844" t="s">
        <v>306</v>
      </c>
      <c r="B5" s="844"/>
      <c r="C5" s="844"/>
      <c r="D5" s="844"/>
      <c r="E5" s="844"/>
    </row>
    <row r="6" spans="1:5" ht="15">
      <c r="A6" s="844" t="s">
        <v>1424</v>
      </c>
      <c r="B6" s="844"/>
      <c r="C6" s="844"/>
      <c r="D6" s="844"/>
      <c r="E6" s="844"/>
    </row>
    <row r="7" spans="2:4" ht="15">
      <c r="B7" s="118"/>
      <c r="D7" s="119"/>
    </row>
    <row r="8" spans="1:5" s="559" customFormat="1" ht="15.75" thickBot="1">
      <c r="A8" s="548" t="s">
        <v>307</v>
      </c>
      <c r="B8" s="549"/>
      <c r="C8" s="550"/>
      <c r="D8" s="551"/>
      <c r="E8" s="551" t="s">
        <v>308</v>
      </c>
    </row>
    <row r="9" spans="1:5" ht="15">
      <c r="A9" s="124" t="s">
        <v>100</v>
      </c>
      <c r="B9" s="845" t="s">
        <v>309</v>
      </c>
      <c r="C9" s="845" t="s">
        <v>310</v>
      </c>
      <c r="D9" s="845" t="s">
        <v>1200</v>
      </c>
      <c r="E9" s="847" t="s">
        <v>1318</v>
      </c>
    </row>
    <row r="10" spans="1:5" ht="15">
      <c r="A10" s="125" t="s">
        <v>311</v>
      </c>
      <c r="B10" s="846"/>
      <c r="C10" s="846"/>
      <c r="D10" s="846"/>
      <c r="E10" s="848"/>
    </row>
    <row r="11" spans="1:5" ht="15">
      <c r="A11" s="126" t="s">
        <v>6</v>
      </c>
      <c r="B11" s="127" t="s">
        <v>7</v>
      </c>
      <c r="C11" s="127" t="s">
        <v>8</v>
      </c>
      <c r="D11" s="111">
        <v>1</v>
      </c>
      <c r="E11" s="128">
        <v>2</v>
      </c>
    </row>
    <row r="12" spans="1:5" ht="15">
      <c r="A12" s="129"/>
      <c r="B12" s="130" t="s">
        <v>312</v>
      </c>
      <c r="C12" s="131" t="s">
        <v>10</v>
      </c>
      <c r="D12" s="132" t="s">
        <v>11</v>
      </c>
      <c r="E12" s="128" t="s">
        <v>11</v>
      </c>
    </row>
    <row r="13" spans="1:5" ht="15">
      <c r="A13" s="129"/>
      <c r="B13" s="130"/>
      <c r="C13" s="131"/>
      <c r="D13" s="132"/>
      <c r="E13" s="128"/>
    </row>
    <row r="14" spans="1:5" ht="15">
      <c r="A14" s="126" t="s">
        <v>6</v>
      </c>
      <c r="B14" s="133" t="s">
        <v>313</v>
      </c>
      <c r="C14" s="134" t="s">
        <v>13</v>
      </c>
      <c r="D14" s="111" t="s">
        <v>11</v>
      </c>
      <c r="E14" s="128" t="s">
        <v>11</v>
      </c>
    </row>
    <row r="15" spans="1:5" ht="15">
      <c r="A15" s="126" t="s">
        <v>314</v>
      </c>
      <c r="B15" s="133" t="s">
        <v>315</v>
      </c>
      <c r="C15" s="134" t="s">
        <v>16</v>
      </c>
      <c r="D15" s="111" t="s">
        <v>11</v>
      </c>
      <c r="E15" s="128" t="s">
        <v>11</v>
      </c>
    </row>
    <row r="16" spans="1:5" ht="15">
      <c r="A16" s="110"/>
      <c r="B16" s="102" t="s">
        <v>316</v>
      </c>
      <c r="C16" s="134" t="s">
        <v>19</v>
      </c>
      <c r="D16" s="114"/>
      <c r="E16" s="115"/>
    </row>
    <row r="17" spans="1:5" ht="60">
      <c r="A17" s="110"/>
      <c r="B17" s="102" t="s">
        <v>317</v>
      </c>
      <c r="C17" s="134" t="s">
        <v>22</v>
      </c>
      <c r="D17" s="114"/>
      <c r="E17" s="135"/>
    </row>
    <row r="18" spans="1:5" ht="15">
      <c r="A18" s="110"/>
      <c r="B18" s="102" t="s">
        <v>318</v>
      </c>
      <c r="C18" s="134" t="s">
        <v>25</v>
      </c>
      <c r="D18" s="114"/>
      <c r="E18" s="135"/>
    </row>
    <row r="19" spans="1:5" ht="15">
      <c r="A19" s="110"/>
      <c r="B19" s="102" t="s">
        <v>356</v>
      </c>
      <c r="C19" s="134" t="s">
        <v>28</v>
      </c>
      <c r="D19" s="114"/>
      <c r="E19" s="135"/>
    </row>
    <row r="20" spans="1:5" s="560" customFormat="1" ht="15">
      <c r="A20" s="107"/>
      <c r="B20" s="103" t="s">
        <v>319</v>
      </c>
      <c r="C20" s="363" t="s">
        <v>30</v>
      </c>
      <c r="D20" s="136">
        <f>D16+D17</f>
        <v>0</v>
      </c>
      <c r="E20" s="137">
        <f>E16+E17</f>
        <v>0</v>
      </c>
    </row>
    <row r="21" spans="1:5" ht="30">
      <c r="A21" s="110"/>
      <c r="B21" s="102" t="s">
        <v>320</v>
      </c>
      <c r="C21" s="134" t="s">
        <v>31</v>
      </c>
      <c r="D21" s="114"/>
      <c r="E21" s="115"/>
    </row>
    <row r="22" spans="1:5" s="560" customFormat="1" ht="15">
      <c r="A22" s="107"/>
      <c r="B22" s="103" t="s">
        <v>321</v>
      </c>
      <c r="C22" s="363" t="s">
        <v>33</v>
      </c>
      <c r="D22" s="136">
        <f>D20+D21</f>
        <v>0</v>
      </c>
      <c r="E22" s="137">
        <f>E20+E21</f>
        <v>0</v>
      </c>
    </row>
    <row r="23" spans="1:5" ht="30">
      <c r="A23" s="110"/>
      <c r="B23" s="102" t="s">
        <v>1353</v>
      </c>
      <c r="C23" s="134" t="s">
        <v>173</v>
      </c>
      <c r="D23" s="114"/>
      <c r="E23" s="115"/>
    </row>
    <row r="24" spans="1:5" ht="30">
      <c r="A24" s="110"/>
      <c r="B24" s="102" t="s">
        <v>322</v>
      </c>
      <c r="C24" s="134" t="s">
        <v>174</v>
      </c>
      <c r="D24" s="114"/>
      <c r="E24" s="115"/>
    </row>
    <row r="25" spans="1:5" s="560" customFormat="1" ht="15">
      <c r="A25" s="107"/>
      <c r="B25" s="103" t="s">
        <v>323</v>
      </c>
      <c r="C25" s="363" t="s">
        <v>176</v>
      </c>
      <c r="D25" s="136">
        <f>D23+D24</f>
        <v>0</v>
      </c>
      <c r="E25" s="137">
        <f>E23+E24</f>
        <v>0</v>
      </c>
    </row>
    <row r="26" spans="1:5" s="560" customFormat="1" ht="30">
      <c r="A26" s="138"/>
      <c r="B26" s="105" t="s">
        <v>324</v>
      </c>
      <c r="C26" s="364" t="s">
        <v>325</v>
      </c>
      <c r="D26" s="139" t="s">
        <v>11</v>
      </c>
      <c r="E26" s="140" t="s">
        <v>11</v>
      </c>
    </row>
    <row r="27" spans="1:5" s="560" customFormat="1" ht="30">
      <c r="A27" s="138"/>
      <c r="B27" s="105" t="s">
        <v>326</v>
      </c>
      <c r="C27" s="364" t="s">
        <v>327</v>
      </c>
      <c r="D27" s="139" t="s">
        <v>11</v>
      </c>
      <c r="E27" s="140" t="s">
        <v>11</v>
      </c>
    </row>
    <row r="28" spans="1:5" s="562" customFormat="1" ht="15">
      <c r="A28" s="138"/>
      <c r="B28" s="561" t="s">
        <v>328</v>
      </c>
      <c r="C28" s="364" t="s">
        <v>329</v>
      </c>
      <c r="D28" s="139" t="s">
        <v>11</v>
      </c>
      <c r="E28" s="140" t="s">
        <v>11</v>
      </c>
    </row>
    <row r="29" spans="1:5" ht="15">
      <c r="A29" s="110"/>
      <c r="B29" s="102" t="s">
        <v>330</v>
      </c>
      <c r="C29" s="134" t="s">
        <v>177</v>
      </c>
      <c r="D29" s="114"/>
      <c r="E29" s="115"/>
    </row>
    <row r="30" spans="1:5" ht="15">
      <c r="A30" s="110"/>
      <c r="B30" s="102" t="s">
        <v>331</v>
      </c>
      <c r="C30" s="134" t="s">
        <v>178</v>
      </c>
      <c r="D30" s="114"/>
      <c r="E30" s="115"/>
    </row>
    <row r="31" spans="1:5" ht="30">
      <c r="A31" s="110"/>
      <c r="B31" s="102" t="s">
        <v>332</v>
      </c>
      <c r="C31" s="134" t="s">
        <v>180</v>
      </c>
      <c r="D31" s="114"/>
      <c r="E31" s="115"/>
    </row>
    <row r="32" spans="1:5" ht="30">
      <c r="A32" s="110"/>
      <c r="B32" s="102" t="s">
        <v>333</v>
      </c>
      <c r="C32" s="134" t="s">
        <v>181</v>
      </c>
      <c r="D32" s="114"/>
      <c r="E32" s="115"/>
    </row>
    <row r="33" spans="1:5" s="560" customFormat="1" ht="15">
      <c r="A33" s="107"/>
      <c r="B33" s="103" t="s">
        <v>334</v>
      </c>
      <c r="C33" s="363" t="s">
        <v>182</v>
      </c>
      <c r="D33" s="136">
        <f>D31+D32</f>
        <v>0</v>
      </c>
      <c r="E33" s="137">
        <f>E31+E32</f>
        <v>0</v>
      </c>
    </row>
    <row r="34" spans="1:5" ht="15">
      <c r="A34" s="110"/>
      <c r="B34" s="102" t="s">
        <v>1354</v>
      </c>
      <c r="C34" s="134" t="s">
        <v>184</v>
      </c>
      <c r="D34" s="114"/>
      <c r="E34" s="115"/>
    </row>
    <row r="35" spans="1:5" ht="30">
      <c r="A35" s="110"/>
      <c r="B35" s="102" t="s">
        <v>335</v>
      </c>
      <c r="C35" s="134" t="s">
        <v>243</v>
      </c>
      <c r="D35" s="114"/>
      <c r="E35" s="115"/>
    </row>
    <row r="36" spans="1:5" s="560" customFormat="1" ht="15">
      <c r="A36" s="107"/>
      <c r="B36" s="103" t="s">
        <v>336</v>
      </c>
      <c r="C36" s="363" t="s">
        <v>250</v>
      </c>
      <c r="D36" s="136">
        <f>D34+D35</f>
        <v>0</v>
      </c>
      <c r="E36" s="137">
        <f>E34+E35</f>
        <v>0</v>
      </c>
    </row>
    <row r="37" spans="1:5" s="560" customFormat="1" ht="15">
      <c r="A37" s="107"/>
      <c r="B37" s="103" t="s">
        <v>331</v>
      </c>
      <c r="C37" s="363" t="s">
        <v>257</v>
      </c>
      <c r="D37" s="136"/>
      <c r="E37" s="137"/>
    </row>
    <row r="38" spans="1:5" ht="30">
      <c r="A38" s="141" t="s">
        <v>337</v>
      </c>
      <c r="B38" s="133" t="s">
        <v>338</v>
      </c>
      <c r="C38" s="142">
        <v>30</v>
      </c>
      <c r="D38" s="143" t="s">
        <v>11</v>
      </c>
      <c r="E38" s="144" t="s">
        <v>11</v>
      </c>
    </row>
    <row r="39" spans="1:5" ht="15">
      <c r="A39" s="126"/>
      <c r="B39" s="133" t="s">
        <v>339</v>
      </c>
      <c r="C39" s="127">
        <v>31</v>
      </c>
      <c r="D39" s="145" t="s">
        <v>194</v>
      </c>
      <c r="E39" s="144" t="s">
        <v>194</v>
      </c>
    </row>
    <row r="40" spans="1:5" ht="15">
      <c r="A40" s="110"/>
      <c r="B40" s="102" t="s">
        <v>340</v>
      </c>
      <c r="C40" s="365">
        <v>32</v>
      </c>
      <c r="D40" s="114"/>
      <c r="E40" s="115"/>
    </row>
    <row r="41" spans="1:5" ht="15">
      <c r="A41" s="110"/>
      <c r="B41" s="102" t="s">
        <v>341</v>
      </c>
      <c r="C41" s="127" t="s">
        <v>275</v>
      </c>
      <c r="D41" s="114"/>
      <c r="E41" s="115"/>
    </row>
    <row r="42" spans="1:5" ht="15">
      <c r="A42" s="110"/>
      <c r="B42" s="102" t="s">
        <v>342</v>
      </c>
      <c r="C42" s="127" t="s">
        <v>1355</v>
      </c>
      <c r="D42" s="114"/>
      <c r="E42" s="115"/>
    </row>
    <row r="43" spans="1:5" ht="30">
      <c r="A43" s="110"/>
      <c r="B43" s="102" t="s">
        <v>343</v>
      </c>
      <c r="C43" s="365">
        <v>33</v>
      </c>
      <c r="D43" s="114"/>
      <c r="E43" s="115"/>
    </row>
    <row r="44" spans="1:5" ht="15">
      <c r="A44" s="110"/>
      <c r="B44" s="102" t="s">
        <v>341</v>
      </c>
      <c r="C44" s="127" t="s">
        <v>1356</v>
      </c>
      <c r="D44" s="114"/>
      <c r="E44" s="115"/>
    </row>
    <row r="45" spans="1:5" ht="15">
      <c r="A45" s="110"/>
      <c r="B45" s="102" t="s">
        <v>342</v>
      </c>
      <c r="C45" s="127" t="s">
        <v>1357</v>
      </c>
      <c r="D45" s="114"/>
      <c r="E45" s="115"/>
    </row>
    <row r="46" spans="1:5" s="560" customFormat="1" ht="15">
      <c r="A46" s="107"/>
      <c r="B46" s="103" t="s">
        <v>344</v>
      </c>
      <c r="C46" s="366">
        <v>34</v>
      </c>
      <c r="D46" s="136">
        <f>D40+D43</f>
        <v>0</v>
      </c>
      <c r="E46" s="137">
        <f>E40+E43</f>
        <v>0</v>
      </c>
    </row>
    <row r="47" spans="1:5" ht="30">
      <c r="A47" s="110"/>
      <c r="B47" s="102" t="s">
        <v>345</v>
      </c>
      <c r="C47" s="365">
        <v>35</v>
      </c>
      <c r="D47" s="114"/>
      <c r="E47" s="115"/>
    </row>
    <row r="48" spans="1:5" s="560" customFormat="1" ht="15">
      <c r="A48" s="107"/>
      <c r="B48" s="103" t="s">
        <v>346</v>
      </c>
      <c r="C48" s="366">
        <v>36</v>
      </c>
      <c r="D48" s="136">
        <f>D46+D47</f>
        <v>0</v>
      </c>
      <c r="E48" s="137">
        <f>E46+E47</f>
        <v>0</v>
      </c>
    </row>
    <row r="49" spans="1:5" ht="15">
      <c r="A49" s="110"/>
      <c r="B49" s="102" t="s">
        <v>347</v>
      </c>
      <c r="C49" s="365">
        <v>37</v>
      </c>
      <c r="D49" s="114"/>
      <c r="E49" s="115"/>
    </row>
    <row r="50" spans="1:5" ht="15">
      <c r="A50" s="110"/>
      <c r="B50" s="102" t="s">
        <v>348</v>
      </c>
      <c r="C50" s="367">
        <v>38</v>
      </c>
      <c r="D50" s="114"/>
      <c r="E50" s="115"/>
    </row>
    <row r="51" spans="1:5" s="560" customFormat="1" ht="15">
      <c r="A51" s="107"/>
      <c r="B51" s="103" t="s">
        <v>349</v>
      </c>
      <c r="C51" s="366">
        <v>39</v>
      </c>
      <c r="D51" s="136">
        <f>D49+D50</f>
        <v>0</v>
      </c>
      <c r="E51" s="137">
        <f>E49+E50</f>
        <v>0</v>
      </c>
    </row>
    <row r="52" spans="1:5" ht="30">
      <c r="A52" s="110"/>
      <c r="B52" s="102" t="s">
        <v>350</v>
      </c>
      <c r="C52" s="367">
        <v>40</v>
      </c>
      <c r="D52" s="114"/>
      <c r="E52" s="115"/>
    </row>
    <row r="53" spans="1:5" s="560" customFormat="1" ht="15">
      <c r="A53" s="107"/>
      <c r="B53" s="103" t="s">
        <v>351</v>
      </c>
      <c r="C53" s="368">
        <v>41</v>
      </c>
      <c r="D53" s="136">
        <f>D51+D52</f>
        <v>0</v>
      </c>
      <c r="E53" s="137">
        <f>E51+E52</f>
        <v>0</v>
      </c>
    </row>
    <row r="54" spans="1:5" ht="15">
      <c r="A54" s="110"/>
      <c r="B54" s="102" t="s">
        <v>352</v>
      </c>
      <c r="C54" s="367">
        <v>42</v>
      </c>
      <c r="D54" s="114"/>
      <c r="E54" s="115"/>
    </row>
    <row r="55" spans="1:5" ht="15">
      <c r="A55" s="110"/>
      <c r="B55" s="102" t="s">
        <v>353</v>
      </c>
      <c r="C55" s="367">
        <v>43</v>
      </c>
      <c r="D55" s="114"/>
      <c r="E55" s="115"/>
    </row>
    <row r="56" spans="1:5" ht="30">
      <c r="A56" s="110"/>
      <c r="B56" s="102" t="s">
        <v>354</v>
      </c>
      <c r="C56" s="367">
        <v>44</v>
      </c>
      <c r="D56" s="114"/>
      <c r="E56" s="115"/>
    </row>
    <row r="57" spans="1:5" s="560" customFormat="1" ht="15">
      <c r="A57" s="107"/>
      <c r="B57" s="146" t="s">
        <v>355</v>
      </c>
      <c r="C57" s="366">
        <v>45</v>
      </c>
      <c r="D57" s="136">
        <f>D54+D56</f>
        <v>0</v>
      </c>
      <c r="E57" s="137">
        <f>E54+E56</f>
        <v>0</v>
      </c>
    </row>
    <row r="58" spans="1:5" ht="15">
      <c r="A58" s="110"/>
      <c r="B58" s="133" t="s">
        <v>1269</v>
      </c>
      <c r="C58" s="142">
        <v>50</v>
      </c>
      <c r="D58" s="145" t="s">
        <v>11</v>
      </c>
      <c r="E58" s="144" t="s">
        <v>11</v>
      </c>
    </row>
    <row r="59" spans="1:5" ht="45">
      <c r="A59" s="147"/>
      <c r="B59" s="102" t="s">
        <v>1270</v>
      </c>
      <c r="C59" s="365">
        <v>51</v>
      </c>
      <c r="D59" s="114"/>
      <c r="E59" s="115"/>
    </row>
    <row r="60" spans="1:5" ht="15">
      <c r="A60" s="147"/>
      <c r="B60" s="102" t="s">
        <v>318</v>
      </c>
      <c r="C60" s="365">
        <v>52</v>
      </c>
      <c r="D60" s="114"/>
      <c r="E60" s="115"/>
    </row>
    <row r="61" spans="1:5" ht="15">
      <c r="A61" s="147"/>
      <c r="B61" s="102" t="s">
        <v>356</v>
      </c>
      <c r="C61" s="365">
        <v>53</v>
      </c>
      <c r="D61" s="114"/>
      <c r="E61" s="115"/>
    </row>
    <row r="62" spans="1:5" ht="15">
      <c r="A62" s="147"/>
      <c r="B62" s="102" t="s">
        <v>357</v>
      </c>
      <c r="C62" s="365">
        <v>54</v>
      </c>
      <c r="D62" s="114"/>
      <c r="E62" s="115"/>
    </row>
    <row r="63" spans="1:5" s="560" customFormat="1" ht="15">
      <c r="A63" s="148"/>
      <c r="B63" s="103" t="s">
        <v>358</v>
      </c>
      <c r="C63" s="366">
        <v>55</v>
      </c>
      <c r="D63" s="136">
        <f>D59+D62</f>
        <v>0</v>
      </c>
      <c r="E63" s="137">
        <f>E59+E62</f>
        <v>0</v>
      </c>
    </row>
    <row r="64" spans="1:5" ht="30">
      <c r="A64" s="147"/>
      <c r="B64" s="102" t="s">
        <v>359</v>
      </c>
      <c r="C64" s="365">
        <v>56</v>
      </c>
      <c r="D64" s="114"/>
      <c r="E64" s="115"/>
    </row>
    <row r="65" spans="1:5" s="560" customFormat="1" ht="15">
      <c r="A65" s="148"/>
      <c r="B65" s="103" t="s">
        <v>360</v>
      </c>
      <c r="C65" s="366">
        <v>57</v>
      </c>
      <c r="D65" s="136">
        <f>D64+D63</f>
        <v>0</v>
      </c>
      <c r="E65" s="137">
        <f>E64+E63</f>
        <v>0</v>
      </c>
    </row>
    <row r="66" spans="1:5" ht="30">
      <c r="A66" s="147"/>
      <c r="B66" s="102" t="s">
        <v>361</v>
      </c>
      <c r="C66" s="365">
        <v>58</v>
      </c>
      <c r="D66" s="114"/>
      <c r="E66" s="115"/>
    </row>
    <row r="67" spans="1:5" ht="30">
      <c r="A67" s="147"/>
      <c r="B67" s="102" t="s">
        <v>362</v>
      </c>
      <c r="C67" s="365">
        <v>59</v>
      </c>
      <c r="D67" s="114"/>
      <c r="E67" s="115"/>
    </row>
    <row r="68" spans="1:5" s="560" customFormat="1" ht="15">
      <c r="A68" s="148"/>
      <c r="B68" s="103" t="s">
        <v>363</v>
      </c>
      <c r="C68" s="366">
        <v>60</v>
      </c>
      <c r="D68" s="136">
        <f>D66+D67</f>
        <v>0</v>
      </c>
      <c r="E68" s="137">
        <f>E66+E67</f>
        <v>0</v>
      </c>
    </row>
    <row r="69" spans="1:5" ht="30">
      <c r="A69" s="147"/>
      <c r="B69" s="102" t="s">
        <v>364</v>
      </c>
      <c r="C69" s="365">
        <v>61</v>
      </c>
      <c r="D69" s="114"/>
      <c r="E69" s="115"/>
    </row>
    <row r="70" spans="1:5" ht="30">
      <c r="A70" s="147"/>
      <c r="B70" s="102" t="s">
        <v>365</v>
      </c>
      <c r="C70" s="365">
        <v>62</v>
      </c>
      <c r="D70" s="114"/>
      <c r="E70" s="115"/>
    </row>
    <row r="71" spans="1:5" ht="15">
      <c r="A71" s="147"/>
      <c r="B71" s="102" t="s">
        <v>366</v>
      </c>
      <c r="C71" s="365">
        <v>63</v>
      </c>
      <c r="D71" s="114"/>
      <c r="E71" s="115"/>
    </row>
    <row r="72" spans="1:5" ht="45">
      <c r="A72" s="147"/>
      <c r="B72" s="104" t="s">
        <v>367</v>
      </c>
      <c r="C72" s="365">
        <v>64</v>
      </c>
      <c r="D72" s="114"/>
      <c r="E72" s="115"/>
    </row>
    <row r="73" spans="1:5" s="560" customFormat="1" ht="30">
      <c r="A73" s="148"/>
      <c r="B73" s="103" t="s">
        <v>368</v>
      </c>
      <c r="C73" s="366">
        <v>65</v>
      </c>
      <c r="D73" s="136">
        <f>D71+D72</f>
        <v>0</v>
      </c>
      <c r="E73" s="137">
        <f>E71+E72</f>
        <v>0</v>
      </c>
    </row>
    <row r="74" spans="1:5" ht="30">
      <c r="A74" s="110"/>
      <c r="B74" s="102" t="s">
        <v>369</v>
      </c>
      <c r="C74" s="365">
        <v>66</v>
      </c>
      <c r="D74" s="114"/>
      <c r="E74" s="115"/>
    </row>
    <row r="75" spans="1:5" ht="30">
      <c r="A75" s="110"/>
      <c r="B75" s="102" t="s">
        <v>370</v>
      </c>
      <c r="C75" s="365">
        <v>67</v>
      </c>
      <c r="D75" s="114"/>
      <c r="E75" s="115"/>
    </row>
    <row r="76" spans="1:5" s="560" customFormat="1" ht="15">
      <c r="A76" s="107"/>
      <c r="B76" s="146" t="s">
        <v>371</v>
      </c>
      <c r="C76" s="366">
        <v>68</v>
      </c>
      <c r="D76" s="136">
        <f>D74+D75</f>
        <v>0</v>
      </c>
      <c r="E76" s="137">
        <f>E74+E75</f>
        <v>0</v>
      </c>
    </row>
    <row r="77" spans="1:5" ht="15">
      <c r="A77" s="110"/>
      <c r="B77" s="102" t="s">
        <v>372</v>
      </c>
      <c r="C77" s="127">
        <v>75</v>
      </c>
      <c r="D77" s="145" t="s">
        <v>194</v>
      </c>
      <c r="E77" s="144" t="s">
        <v>194</v>
      </c>
    </row>
    <row r="78" spans="1:5" ht="30">
      <c r="A78" s="147"/>
      <c r="B78" s="102" t="s">
        <v>373</v>
      </c>
      <c r="C78" s="365">
        <v>76</v>
      </c>
      <c r="D78" s="114"/>
      <c r="E78" s="115"/>
    </row>
    <row r="79" spans="1:5" s="560" customFormat="1" ht="15">
      <c r="A79" s="148"/>
      <c r="B79" s="103" t="s">
        <v>374</v>
      </c>
      <c r="C79" s="366">
        <v>77</v>
      </c>
      <c r="D79" s="136">
        <f>D78</f>
        <v>0</v>
      </c>
      <c r="E79" s="137">
        <f>E78</f>
        <v>0</v>
      </c>
    </row>
    <row r="80" spans="1:5" ht="15">
      <c r="A80" s="126" t="s">
        <v>375</v>
      </c>
      <c r="B80" s="149" t="s">
        <v>376</v>
      </c>
      <c r="C80" s="142">
        <v>80</v>
      </c>
      <c r="D80" s="145" t="s">
        <v>11</v>
      </c>
      <c r="E80" s="144" t="s">
        <v>11</v>
      </c>
    </row>
    <row r="81" spans="1:5" ht="17.25" customHeight="1">
      <c r="A81" s="110"/>
      <c r="B81" s="149" t="s">
        <v>377</v>
      </c>
      <c r="C81" s="142">
        <v>81</v>
      </c>
      <c r="D81" s="145" t="s">
        <v>11</v>
      </c>
      <c r="E81" s="144" t="s">
        <v>11</v>
      </c>
    </row>
    <row r="82" spans="1:5" ht="27.75" customHeight="1">
      <c r="A82" s="147"/>
      <c r="B82" s="102" t="s">
        <v>378</v>
      </c>
      <c r="C82" s="365">
        <v>82</v>
      </c>
      <c r="D82" s="114"/>
      <c r="E82" s="115"/>
    </row>
    <row r="83" spans="1:5" ht="45">
      <c r="A83" s="147"/>
      <c r="B83" s="102" t="s">
        <v>379</v>
      </c>
      <c r="C83" s="365">
        <v>83</v>
      </c>
      <c r="D83" s="114"/>
      <c r="E83" s="115"/>
    </row>
    <row r="84" spans="1:5" s="560" customFormat="1" ht="15">
      <c r="A84" s="148"/>
      <c r="B84" s="103" t="s">
        <v>380</v>
      </c>
      <c r="C84" s="366">
        <v>84</v>
      </c>
      <c r="D84" s="136">
        <f>D82+D83</f>
        <v>0</v>
      </c>
      <c r="E84" s="137">
        <f>E82+E83</f>
        <v>0</v>
      </c>
    </row>
    <row r="85" spans="1:5" ht="30">
      <c r="A85" s="147"/>
      <c r="B85" s="102" t="s">
        <v>381</v>
      </c>
      <c r="C85" s="365">
        <v>85</v>
      </c>
      <c r="D85" s="114"/>
      <c r="E85" s="115"/>
    </row>
    <row r="86" spans="1:5" ht="15" customHeight="1">
      <c r="A86" s="147"/>
      <c r="B86" s="102" t="s">
        <v>382</v>
      </c>
      <c r="C86" s="365">
        <v>86</v>
      </c>
      <c r="D86" s="114"/>
      <c r="E86" s="115"/>
    </row>
    <row r="87" spans="1:5" ht="15">
      <c r="A87" s="126" t="s">
        <v>7</v>
      </c>
      <c r="B87" s="133" t="s">
        <v>383</v>
      </c>
      <c r="C87" s="127">
        <v>95</v>
      </c>
      <c r="D87" s="145" t="s">
        <v>11</v>
      </c>
      <c r="E87" s="144" t="s">
        <v>11</v>
      </c>
    </row>
    <row r="88" spans="1:5" ht="15">
      <c r="A88" s="110"/>
      <c r="B88" s="102" t="s">
        <v>384</v>
      </c>
      <c r="C88" s="142">
        <v>96</v>
      </c>
      <c r="D88" s="145" t="s">
        <v>11</v>
      </c>
      <c r="E88" s="144" t="s">
        <v>11</v>
      </c>
    </row>
    <row r="89" spans="1:5" ht="30">
      <c r="A89" s="141" t="s">
        <v>385</v>
      </c>
      <c r="B89" s="149" t="s">
        <v>386</v>
      </c>
      <c r="C89" s="142">
        <v>97</v>
      </c>
      <c r="D89" s="145" t="s">
        <v>11</v>
      </c>
      <c r="E89" s="144" t="s">
        <v>11</v>
      </c>
    </row>
    <row r="90" spans="1:5" s="560" customFormat="1" ht="43.5" customHeight="1">
      <c r="A90" s="148"/>
      <c r="B90" s="103" t="s">
        <v>387</v>
      </c>
      <c r="C90" s="366">
        <v>98</v>
      </c>
      <c r="D90" s="136">
        <f>D91+D92+D93+D94</f>
        <v>0</v>
      </c>
      <c r="E90" s="137">
        <f>E91+E92+E93+E94</f>
        <v>0</v>
      </c>
    </row>
    <row r="91" spans="1:5" ht="15">
      <c r="A91" s="110"/>
      <c r="B91" s="105" t="s">
        <v>388</v>
      </c>
      <c r="C91" s="365">
        <v>99</v>
      </c>
      <c r="D91" s="114"/>
      <c r="E91" s="115"/>
    </row>
    <row r="92" spans="1:5" ht="15">
      <c r="A92" s="110"/>
      <c r="B92" s="105" t="s">
        <v>389</v>
      </c>
      <c r="C92" s="365">
        <v>100</v>
      </c>
      <c r="D92" s="114"/>
      <c r="E92" s="115"/>
    </row>
    <row r="93" spans="1:5" ht="45">
      <c r="A93" s="110"/>
      <c r="B93" s="105" t="s">
        <v>390</v>
      </c>
      <c r="C93" s="365">
        <v>101</v>
      </c>
      <c r="D93" s="114"/>
      <c r="E93" s="115"/>
    </row>
    <row r="94" spans="1:5" ht="45">
      <c r="A94" s="110"/>
      <c r="B94" s="105" t="s">
        <v>391</v>
      </c>
      <c r="C94" s="365">
        <v>102</v>
      </c>
      <c r="D94" s="114"/>
      <c r="E94" s="115"/>
    </row>
    <row r="95" spans="1:5" s="560" customFormat="1" ht="15">
      <c r="A95" s="150" t="s">
        <v>392</v>
      </c>
      <c r="B95" s="146" t="s">
        <v>393</v>
      </c>
      <c r="C95" s="366">
        <v>103</v>
      </c>
      <c r="D95" s="136">
        <f>D90</f>
        <v>0</v>
      </c>
      <c r="E95" s="137">
        <f>E90</f>
        <v>0</v>
      </c>
    </row>
    <row r="96" spans="1:5" ht="30">
      <c r="A96" s="141" t="s">
        <v>394</v>
      </c>
      <c r="B96" s="149" t="s">
        <v>395</v>
      </c>
      <c r="C96" s="142">
        <v>110</v>
      </c>
      <c r="D96" s="151" t="s">
        <v>396</v>
      </c>
      <c r="E96" s="144" t="s">
        <v>397</v>
      </c>
    </row>
    <row r="97" spans="1:5" s="560" customFormat="1" ht="45">
      <c r="A97" s="148"/>
      <c r="B97" s="103" t="s">
        <v>398</v>
      </c>
      <c r="C97" s="366">
        <v>111</v>
      </c>
      <c r="D97" s="136">
        <f>D98+D99+D100+D101</f>
        <v>0</v>
      </c>
      <c r="E97" s="137">
        <f>E98+E99+E100+E101</f>
        <v>0</v>
      </c>
    </row>
    <row r="98" spans="1:5" ht="15">
      <c r="A98" s="110"/>
      <c r="B98" s="105" t="s">
        <v>399</v>
      </c>
      <c r="C98" s="365">
        <v>112</v>
      </c>
      <c r="D98" s="114"/>
      <c r="E98" s="115"/>
    </row>
    <row r="99" spans="1:5" ht="30">
      <c r="A99" s="110"/>
      <c r="B99" s="105" t="s">
        <v>400</v>
      </c>
      <c r="C99" s="365">
        <v>113</v>
      </c>
      <c r="D99" s="114"/>
      <c r="E99" s="115"/>
    </row>
    <row r="100" spans="1:5" ht="43.5" customHeight="1">
      <c r="A100" s="110"/>
      <c r="B100" s="105" t="s">
        <v>401</v>
      </c>
      <c r="C100" s="365">
        <v>114</v>
      </c>
      <c r="D100" s="114"/>
      <c r="E100" s="115"/>
    </row>
    <row r="101" spans="1:5" ht="45">
      <c r="A101" s="110"/>
      <c r="B101" s="105" t="s">
        <v>391</v>
      </c>
      <c r="C101" s="365">
        <v>115</v>
      </c>
      <c r="D101" s="114"/>
      <c r="E101" s="115"/>
    </row>
    <row r="102" spans="1:5" s="560" customFormat="1" ht="30">
      <c r="A102" s="148"/>
      <c r="B102" s="152" t="s">
        <v>402</v>
      </c>
      <c r="C102" s="366">
        <v>116</v>
      </c>
      <c r="D102" s="136">
        <f>D103+D104+D105+D106+D107</f>
        <v>0</v>
      </c>
      <c r="E102" s="137">
        <f>E103+E104+E105+E106+E107</f>
        <v>0</v>
      </c>
    </row>
    <row r="103" spans="1:5" ht="15">
      <c r="A103" s="110"/>
      <c r="B103" s="105" t="s">
        <v>399</v>
      </c>
      <c r="C103" s="365">
        <v>117</v>
      </c>
      <c r="D103" s="114"/>
      <c r="E103" s="153"/>
    </row>
    <row r="104" spans="1:5" ht="30">
      <c r="A104" s="110"/>
      <c r="B104" s="105" t="s">
        <v>403</v>
      </c>
      <c r="C104" s="365">
        <v>118</v>
      </c>
      <c r="D104" s="114"/>
      <c r="E104" s="153"/>
    </row>
    <row r="105" spans="1:5" ht="49.5" customHeight="1">
      <c r="A105" s="110"/>
      <c r="B105" s="105" t="s">
        <v>401</v>
      </c>
      <c r="C105" s="365">
        <v>119</v>
      </c>
      <c r="D105" s="114"/>
      <c r="E105" s="153"/>
    </row>
    <row r="106" spans="1:5" ht="45">
      <c r="A106" s="110"/>
      <c r="B106" s="105" t="s">
        <v>391</v>
      </c>
      <c r="C106" s="365">
        <v>120</v>
      </c>
      <c r="D106" s="114"/>
      <c r="E106" s="115"/>
    </row>
    <row r="107" spans="1:5" ht="15">
      <c r="A107" s="110"/>
      <c r="B107" s="105" t="s">
        <v>404</v>
      </c>
      <c r="C107" s="365">
        <v>121</v>
      </c>
      <c r="D107" s="114"/>
      <c r="E107" s="115"/>
    </row>
    <row r="108" spans="1:5" s="560" customFormat="1" ht="15">
      <c r="A108" s="150" t="s">
        <v>392</v>
      </c>
      <c r="B108" s="146" t="s">
        <v>405</v>
      </c>
      <c r="C108" s="366">
        <v>122</v>
      </c>
      <c r="D108" s="136">
        <f>D97+D102</f>
        <v>0</v>
      </c>
      <c r="E108" s="137">
        <f>E97+E102</f>
        <v>0</v>
      </c>
    </row>
    <row r="109" spans="1:5" ht="15">
      <c r="A109" s="126" t="s">
        <v>8</v>
      </c>
      <c r="B109" s="133" t="s">
        <v>406</v>
      </c>
      <c r="C109" s="127">
        <v>130</v>
      </c>
      <c r="D109" s="145" t="s">
        <v>396</v>
      </c>
      <c r="E109" s="144" t="s">
        <v>407</v>
      </c>
    </row>
    <row r="110" spans="1:5" ht="15">
      <c r="A110" s="126" t="s">
        <v>408</v>
      </c>
      <c r="B110" s="149" t="s">
        <v>409</v>
      </c>
      <c r="C110" s="127">
        <v>131</v>
      </c>
      <c r="D110" s="145" t="s">
        <v>396</v>
      </c>
      <c r="E110" s="144" t="s">
        <v>407</v>
      </c>
    </row>
    <row r="111" spans="1:5" s="560" customFormat="1" ht="30">
      <c r="A111" s="107"/>
      <c r="B111" s="103" t="s">
        <v>410</v>
      </c>
      <c r="C111" s="366">
        <v>132</v>
      </c>
      <c r="D111" s="154">
        <f>D112+D116</f>
        <v>0</v>
      </c>
      <c r="E111" s="155">
        <f>E112+E116</f>
        <v>0</v>
      </c>
    </row>
    <row r="112" spans="1:5" s="560" customFormat="1" ht="15">
      <c r="A112" s="107"/>
      <c r="B112" s="103" t="s">
        <v>411</v>
      </c>
      <c r="C112" s="366">
        <v>133</v>
      </c>
      <c r="D112" s="136">
        <f>D113+D114+D115</f>
        <v>0</v>
      </c>
      <c r="E112" s="137">
        <f>E113+E114+E115</f>
        <v>0</v>
      </c>
    </row>
    <row r="113" spans="1:5" ht="30">
      <c r="A113" s="110"/>
      <c r="B113" s="105" t="s">
        <v>412</v>
      </c>
      <c r="C113" s="365">
        <v>134</v>
      </c>
      <c r="D113" s="114"/>
      <c r="E113" s="115"/>
    </row>
    <row r="114" spans="1:5" ht="30">
      <c r="A114" s="110"/>
      <c r="B114" s="105" t="s">
        <v>413</v>
      </c>
      <c r="C114" s="365">
        <v>135</v>
      </c>
      <c r="D114" s="114"/>
      <c r="E114" s="115"/>
    </row>
    <row r="115" spans="1:5" ht="15">
      <c r="A115" s="110"/>
      <c r="B115" s="105" t="s">
        <v>414</v>
      </c>
      <c r="C115" s="365">
        <v>136</v>
      </c>
      <c r="D115" s="114"/>
      <c r="E115" s="115"/>
    </row>
    <row r="116" spans="1:5" ht="15">
      <c r="A116" s="110"/>
      <c r="B116" s="105" t="s">
        <v>415</v>
      </c>
      <c r="C116" s="365">
        <v>137</v>
      </c>
      <c r="D116" s="114"/>
      <c r="E116" s="115"/>
    </row>
    <row r="117" spans="1:5" ht="28.5">
      <c r="A117" s="110"/>
      <c r="B117" s="357" t="s">
        <v>1282</v>
      </c>
      <c r="C117" s="369" t="s">
        <v>1283</v>
      </c>
      <c r="D117" s="358" t="s">
        <v>396</v>
      </c>
      <c r="E117" s="556"/>
    </row>
    <row r="118" spans="1:5" ht="30">
      <c r="A118" s="147"/>
      <c r="B118" s="104" t="s">
        <v>416</v>
      </c>
      <c r="C118" s="365">
        <v>138</v>
      </c>
      <c r="D118" s="114"/>
      <c r="E118" s="115"/>
    </row>
    <row r="119" spans="1:5" s="560" customFormat="1" ht="30">
      <c r="A119" s="148"/>
      <c r="B119" s="103" t="s">
        <v>417</v>
      </c>
      <c r="C119" s="366">
        <v>139</v>
      </c>
      <c r="D119" s="136">
        <f>D120+D124</f>
        <v>0</v>
      </c>
      <c r="E119" s="137">
        <f>E120+E124</f>
        <v>0</v>
      </c>
    </row>
    <row r="120" spans="1:5" s="560" customFormat="1" ht="15">
      <c r="A120" s="148"/>
      <c r="B120" s="103" t="s">
        <v>418</v>
      </c>
      <c r="C120" s="366">
        <v>140</v>
      </c>
      <c r="D120" s="136">
        <f>D121+D122+D123</f>
        <v>0</v>
      </c>
      <c r="E120" s="137">
        <f>E121+E122+E123</f>
        <v>0</v>
      </c>
    </row>
    <row r="121" spans="1:5" ht="30">
      <c r="A121" s="147"/>
      <c r="B121" s="105" t="s">
        <v>412</v>
      </c>
      <c r="C121" s="365">
        <v>141</v>
      </c>
      <c r="D121" s="114"/>
      <c r="E121" s="115"/>
    </row>
    <row r="122" spans="1:5" ht="30">
      <c r="A122" s="147"/>
      <c r="B122" s="105" t="s">
        <v>413</v>
      </c>
      <c r="C122" s="365">
        <v>142</v>
      </c>
      <c r="D122" s="114"/>
      <c r="E122" s="115"/>
    </row>
    <row r="123" spans="1:5" ht="15">
      <c r="A123" s="147"/>
      <c r="B123" s="105" t="s">
        <v>414</v>
      </c>
      <c r="C123" s="365">
        <v>143</v>
      </c>
      <c r="D123" s="114"/>
      <c r="E123" s="115"/>
    </row>
    <row r="124" spans="1:5" ht="15">
      <c r="A124" s="147"/>
      <c r="B124" s="105" t="s">
        <v>419</v>
      </c>
      <c r="C124" s="365">
        <v>144</v>
      </c>
      <c r="D124" s="114"/>
      <c r="E124" s="115"/>
    </row>
    <row r="125" spans="1:5" s="560" customFormat="1" ht="30">
      <c r="A125" s="148"/>
      <c r="B125" s="103" t="s">
        <v>420</v>
      </c>
      <c r="C125" s="366">
        <v>145</v>
      </c>
      <c r="D125" s="136">
        <f>D126+D130</f>
        <v>0</v>
      </c>
      <c r="E125" s="137">
        <f>E126+E130</f>
        <v>0</v>
      </c>
    </row>
    <row r="126" spans="1:5" s="560" customFormat="1" ht="15">
      <c r="A126" s="148"/>
      <c r="B126" s="103" t="s">
        <v>421</v>
      </c>
      <c r="C126" s="366">
        <v>146</v>
      </c>
      <c r="D126" s="136">
        <f>D127+D128+D129</f>
        <v>0</v>
      </c>
      <c r="E126" s="137">
        <f>E127+E128+E129</f>
        <v>0</v>
      </c>
    </row>
    <row r="127" spans="1:5" ht="30">
      <c r="A127" s="147"/>
      <c r="B127" s="105" t="s">
        <v>412</v>
      </c>
      <c r="C127" s="365">
        <v>147</v>
      </c>
      <c r="D127" s="114"/>
      <c r="E127" s="115"/>
    </row>
    <row r="128" spans="1:5" ht="30">
      <c r="A128" s="147"/>
      <c r="B128" s="105" t="s">
        <v>413</v>
      </c>
      <c r="C128" s="365">
        <v>148</v>
      </c>
      <c r="D128" s="114"/>
      <c r="E128" s="115"/>
    </row>
    <row r="129" spans="1:5" ht="15">
      <c r="A129" s="147"/>
      <c r="B129" s="105" t="s">
        <v>414</v>
      </c>
      <c r="C129" s="365">
        <v>149</v>
      </c>
      <c r="D129" s="114"/>
      <c r="E129" s="115"/>
    </row>
    <row r="130" spans="1:5" ht="15">
      <c r="A130" s="147"/>
      <c r="B130" s="105" t="s">
        <v>422</v>
      </c>
      <c r="C130" s="365">
        <v>150</v>
      </c>
      <c r="D130" s="114"/>
      <c r="E130" s="115"/>
    </row>
    <row r="131" spans="1:5" s="560" customFormat="1" ht="15">
      <c r="A131" s="107" t="s">
        <v>392</v>
      </c>
      <c r="B131" s="103" t="s">
        <v>423</v>
      </c>
      <c r="C131" s="366">
        <v>151</v>
      </c>
      <c r="D131" s="136">
        <f>D111+D118+D119+D125+H141+D156</f>
        <v>0</v>
      </c>
      <c r="E131" s="137">
        <f>E111+E118+E119+E125+I141+E156</f>
        <v>0</v>
      </c>
    </row>
    <row r="132" spans="1:5" s="560" customFormat="1" ht="30">
      <c r="A132" s="148"/>
      <c r="B132" s="103" t="s">
        <v>424</v>
      </c>
      <c r="C132" s="366">
        <v>152</v>
      </c>
      <c r="D132" s="136">
        <f>D133+D137</f>
        <v>0</v>
      </c>
      <c r="E132" s="137">
        <f>E133+E137</f>
        <v>0</v>
      </c>
    </row>
    <row r="133" spans="1:5" s="560" customFormat="1" ht="15">
      <c r="A133" s="148"/>
      <c r="B133" s="103" t="s">
        <v>425</v>
      </c>
      <c r="C133" s="366">
        <v>153</v>
      </c>
      <c r="D133" s="136">
        <f>D134+D135+D136</f>
        <v>0</v>
      </c>
      <c r="E133" s="137">
        <f>E134+E135+E136</f>
        <v>0</v>
      </c>
    </row>
    <row r="134" spans="1:5" ht="30">
      <c r="A134" s="147"/>
      <c r="B134" s="105" t="s">
        <v>412</v>
      </c>
      <c r="C134" s="365">
        <v>154</v>
      </c>
      <c r="D134" s="114"/>
      <c r="E134" s="115"/>
    </row>
    <row r="135" spans="1:5" ht="30">
      <c r="A135" s="147"/>
      <c r="B135" s="105" t="s">
        <v>413</v>
      </c>
      <c r="C135" s="365">
        <v>155</v>
      </c>
      <c r="D135" s="114"/>
      <c r="E135" s="115"/>
    </row>
    <row r="136" spans="1:5" ht="15">
      <c r="A136" s="147"/>
      <c r="B136" s="105" t="s">
        <v>414</v>
      </c>
      <c r="C136" s="365">
        <v>156</v>
      </c>
      <c r="D136" s="114"/>
      <c r="E136" s="115"/>
    </row>
    <row r="137" spans="1:5" ht="15">
      <c r="A137" s="147"/>
      <c r="B137" s="105" t="s">
        <v>426</v>
      </c>
      <c r="C137" s="365">
        <v>157</v>
      </c>
      <c r="D137" s="114"/>
      <c r="E137" s="115"/>
    </row>
    <row r="138" spans="1:5" ht="28.5">
      <c r="A138" s="147"/>
      <c r="B138" s="357" t="s">
        <v>1282</v>
      </c>
      <c r="C138" s="369" t="s">
        <v>1284</v>
      </c>
      <c r="D138" s="358" t="s">
        <v>396</v>
      </c>
      <c r="E138" s="556"/>
    </row>
    <row r="139" spans="1:5" s="560" customFormat="1" ht="45">
      <c r="A139" s="148"/>
      <c r="B139" s="103" t="s">
        <v>427</v>
      </c>
      <c r="C139" s="366">
        <v>158</v>
      </c>
      <c r="D139" s="136">
        <f>D140+D144</f>
        <v>0</v>
      </c>
      <c r="E139" s="137">
        <f>E140+E144</f>
        <v>0</v>
      </c>
    </row>
    <row r="140" spans="1:5" s="560" customFormat="1" ht="15">
      <c r="A140" s="148"/>
      <c r="B140" s="103" t="s">
        <v>428</v>
      </c>
      <c r="C140" s="366">
        <v>159</v>
      </c>
      <c r="D140" s="136">
        <f>D141+D142+D143</f>
        <v>0</v>
      </c>
      <c r="E140" s="137">
        <f>E141+E142+E143</f>
        <v>0</v>
      </c>
    </row>
    <row r="141" spans="1:5" ht="30">
      <c r="A141" s="147"/>
      <c r="B141" s="105" t="s">
        <v>412</v>
      </c>
      <c r="C141" s="365">
        <v>160</v>
      </c>
      <c r="D141" s="114"/>
      <c r="E141" s="115"/>
    </row>
    <row r="142" spans="1:5" ht="30">
      <c r="A142" s="147"/>
      <c r="B142" s="105" t="s">
        <v>413</v>
      </c>
      <c r="C142" s="365">
        <v>161</v>
      </c>
      <c r="D142" s="114"/>
      <c r="E142" s="115"/>
    </row>
    <row r="143" spans="1:5" ht="15">
      <c r="A143" s="147"/>
      <c r="B143" s="105" t="s">
        <v>414</v>
      </c>
      <c r="C143" s="365">
        <v>162</v>
      </c>
      <c r="D143" s="114"/>
      <c r="E143" s="115"/>
    </row>
    <row r="144" spans="1:5" ht="15">
      <c r="A144" s="147"/>
      <c r="B144" s="105" t="s">
        <v>429</v>
      </c>
      <c r="C144" s="365">
        <v>163</v>
      </c>
      <c r="D144" s="114"/>
      <c r="E144" s="115"/>
    </row>
    <row r="145" spans="1:5" s="560" customFormat="1" ht="45">
      <c r="A145" s="148"/>
      <c r="B145" s="103" t="s">
        <v>430</v>
      </c>
      <c r="C145" s="366">
        <v>164</v>
      </c>
      <c r="D145" s="136">
        <f>D146+D150</f>
        <v>0</v>
      </c>
      <c r="E145" s="137">
        <f>E146+E150</f>
        <v>0</v>
      </c>
    </row>
    <row r="146" spans="1:5" s="560" customFormat="1" ht="15">
      <c r="A146" s="148"/>
      <c r="B146" s="103" t="s">
        <v>431</v>
      </c>
      <c r="C146" s="366">
        <v>165</v>
      </c>
      <c r="D146" s="136">
        <f>D147+D148+D149</f>
        <v>0</v>
      </c>
      <c r="E146" s="137">
        <f>E147+E148+E149</f>
        <v>0</v>
      </c>
    </row>
    <row r="147" spans="1:5" ht="15">
      <c r="A147" s="147"/>
      <c r="B147" s="103" t="s">
        <v>431</v>
      </c>
      <c r="C147" s="365">
        <v>166</v>
      </c>
      <c r="D147" s="114"/>
      <c r="E147" s="115"/>
    </row>
    <row r="148" spans="1:5" ht="30">
      <c r="A148" s="147"/>
      <c r="B148" s="102" t="s">
        <v>412</v>
      </c>
      <c r="C148" s="365">
        <v>167</v>
      </c>
      <c r="D148" s="114"/>
      <c r="E148" s="115"/>
    </row>
    <row r="149" spans="1:5" ht="30">
      <c r="A149" s="147"/>
      <c r="B149" s="102" t="s">
        <v>413</v>
      </c>
      <c r="C149" s="365">
        <v>168</v>
      </c>
      <c r="D149" s="114"/>
      <c r="E149" s="115"/>
    </row>
    <row r="150" spans="1:5" ht="15">
      <c r="A150" s="147"/>
      <c r="B150" s="102" t="s">
        <v>414</v>
      </c>
      <c r="C150" s="365">
        <v>169</v>
      </c>
      <c r="D150" s="114"/>
      <c r="E150" s="115"/>
    </row>
    <row r="151" spans="1:5" s="560" customFormat="1" ht="15">
      <c r="A151" s="148"/>
      <c r="B151" s="103" t="s">
        <v>432</v>
      </c>
      <c r="C151" s="366">
        <v>170</v>
      </c>
      <c r="D151" s="136">
        <f>D132+D139+D145+D158</f>
        <v>0</v>
      </c>
      <c r="E151" s="137">
        <f>E132+E139+E145+E158</f>
        <v>0</v>
      </c>
    </row>
    <row r="152" spans="1:5" s="560" customFormat="1" ht="15">
      <c r="A152" s="107" t="s">
        <v>392</v>
      </c>
      <c r="B152" s="146" t="s">
        <v>433</v>
      </c>
      <c r="C152" s="366">
        <v>171</v>
      </c>
      <c r="D152" s="136">
        <f>D131+D151</f>
        <v>0</v>
      </c>
      <c r="E152" s="137">
        <f>E131+E151</f>
        <v>0</v>
      </c>
    </row>
    <row r="153" spans="1:5" ht="30">
      <c r="A153" s="110"/>
      <c r="B153" s="102" t="s">
        <v>434</v>
      </c>
      <c r="C153" s="365">
        <v>172</v>
      </c>
      <c r="D153" s="114"/>
      <c r="E153" s="115"/>
    </row>
    <row r="154" spans="1:5" ht="45">
      <c r="A154" s="110"/>
      <c r="B154" s="102" t="s">
        <v>435</v>
      </c>
      <c r="C154" s="365">
        <v>173</v>
      </c>
      <c r="D154" s="114"/>
      <c r="E154" s="115"/>
    </row>
    <row r="155" spans="1:5" s="560" customFormat="1" ht="15">
      <c r="A155" s="107"/>
      <c r="B155" s="103" t="s">
        <v>436</v>
      </c>
      <c r="C155" s="366">
        <v>174</v>
      </c>
      <c r="D155" s="136">
        <f>D153+D154</f>
        <v>0</v>
      </c>
      <c r="E155" s="137">
        <f>E153+E154</f>
        <v>0</v>
      </c>
    </row>
    <row r="156" spans="1:5" ht="30">
      <c r="A156" s="110"/>
      <c r="B156" s="102" t="s">
        <v>437</v>
      </c>
      <c r="C156" s="365">
        <v>175</v>
      </c>
      <c r="D156" s="114"/>
      <c r="E156" s="115"/>
    </row>
    <row r="157" spans="1:5" ht="30">
      <c r="A157" s="110"/>
      <c r="B157" s="102" t="s">
        <v>438</v>
      </c>
      <c r="C157" s="365">
        <v>176</v>
      </c>
      <c r="D157" s="114"/>
      <c r="E157" s="115"/>
    </row>
    <row r="158" spans="1:5" ht="30">
      <c r="A158" s="110"/>
      <c r="B158" s="102" t="s">
        <v>439</v>
      </c>
      <c r="C158" s="365">
        <v>177</v>
      </c>
      <c r="D158" s="114"/>
      <c r="E158" s="115"/>
    </row>
    <row r="159" spans="1:5" ht="30">
      <c r="A159" s="110"/>
      <c r="B159" s="102" t="s">
        <v>440</v>
      </c>
      <c r="C159" s="365">
        <v>178</v>
      </c>
      <c r="D159" s="114"/>
      <c r="E159" s="115"/>
    </row>
    <row r="160" spans="1:5" ht="15">
      <c r="A160" s="126" t="s">
        <v>441</v>
      </c>
      <c r="B160" s="149" t="s">
        <v>442</v>
      </c>
      <c r="C160" s="142">
        <v>185</v>
      </c>
      <c r="D160" s="145" t="s">
        <v>443</v>
      </c>
      <c r="E160" s="144" t="s">
        <v>397</v>
      </c>
    </row>
    <row r="161" spans="1:5" s="560" customFormat="1" ht="30">
      <c r="A161" s="107"/>
      <c r="B161" s="103" t="s">
        <v>444</v>
      </c>
      <c r="C161" s="366">
        <v>186</v>
      </c>
      <c r="D161" s="136">
        <f>D162+D166</f>
        <v>0</v>
      </c>
      <c r="E161" s="137">
        <f>E162+E166</f>
        <v>0</v>
      </c>
    </row>
    <row r="162" spans="1:5" s="560" customFormat="1" ht="15">
      <c r="A162" s="107"/>
      <c r="B162" s="103" t="s">
        <v>445</v>
      </c>
      <c r="C162" s="366">
        <v>187</v>
      </c>
      <c r="D162" s="136">
        <f>D163+D164+D165</f>
        <v>0</v>
      </c>
      <c r="E162" s="137">
        <f>E163+E164+E165</f>
        <v>0</v>
      </c>
    </row>
    <row r="163" spans="1:5" ht="30">
      <c r="A163" s="110"/>
      <c r="B163" s="102" t="s">
        <v>412</v>
      </c>
      <c r="C163" s="365">
        <v>188</v>
      </c>
      <c r="D163" s="114"/>
      <c r="E163" s="115"/>
    </row>
    <row r="164" spans="1:5" ht="30">
      <c r="A164" s="110"/>
      <c r="B164" s="102" t="s">
        <v>413</v>
      </c>
      <c r="C164" s="365">
        <v>189</v>
      </c>
      <c r="D164" s="114"/>
      <c r="E164" s="115"/>
    </row>
    <row r="165" spans="1:5" ht="15">
      <c r="A165" s="110"/>
      <c r="B165" s="102" t="s">
        <v>414</v>
      </c>
      <c r="C165" s="365">
        <v>190</v>
      </c>
      <c r="D165" s="114"/>
      <c r="E165" s="115"/>
    </row>
    <row r="166" spans="1:5" ht="15">
      <c r="A166" s="110"/>
      <c r="B166" s="102" t="s">
        <v>446</v>
      </c>
      <c r="C166" s="365">
        <v>191</v>
      </c>
      <c r="D166" s="114"/>
      <c r="E166" s="115"/>
    </row>
    <row r="167" spans="1:5" ht="28.5">
      <c r="A167" s="110"/>
      <c r="B167" s="357" t="s">
        <v>1282</v>
      </c>
      <c r="C167" s="369" t="s">
        <v>1285</v>
      </c>
      <c r="D167" s="358" t="s">
        <v>396</v>
      </c>
      <c r="E167" s="556"/>
    </row>
    <row r="168" spans="1:5" s="560" customFormat="1" ht="30">
      <c r="A168" s="148"/>
      <c r="B168" s="103" t="s">
        <v>447</v>
      </c>
      <c r="C168" s="366">
        <v>192</v>
      </c>
      <c r="D168" s="136">
        <f>D169+D173</f>
        <v>0</v>
      </c>
      <c r="E168" s="137">
        <f>E169+E173</f>
        <v>0</v>
      </c>
    </row>
    <row r="169" spans="1:5" s="560" customFormat="1" ht="15">
      <c r="A169" s="148"/>
      <c r="B169" s="103" t="s">
        <v>448</v>
      </c>
      <c r="C169" s="366">
        <v>193</v>
      </c>
      <c r="D169" s="136">
        <f>D170+D171+D172</f>
        <v>0</v>
      </c>
      <c r="E169" s="137">
        <f>E170+E171+E172</f>
        <v>0</v>
      </c>
    </row>
    <row r="170" spans="1:5" ht="30">
      <c r="A170" s="147"/>
      <c r="B170" s="102" t="s">
        <v>412</v>
      </c>
      <c r="C170" s="365">
        <v>194</v>
      </c>
      <c r="D170" s="114"/>
      <c r="E170" s="115"/>
    </row>
    <row r="171" spans="1:5" ht="30">
      <c r="A171" s="147"/>
      <c r="B171" s="102" t="s">
        <v>449</v>
      </c>
      <c r="C171" s="365">
        <v>195</v>
      </c>
      <c r="D171" s="114"/>
      <c r="E171" s="115"/>
    </row>
    <row r="172" spans="1:5" ht="15">
      <c r="A172" s="147"/>
      <c r="B172" s="102" t="s">
        <v>414</v>
      </c>
      <c r="C172" s="365">
        <v>196</v>
      </c>
      <c r="D172" s="114"/>
      <c r="E172" s="115"/>
    </row>
    <row r="173" spans="1:5" ht="15">
      <c r="A173" s="147"/>
      <c r="B173" s="102" t="s">
        <v>446</v>
      </c>
      <c r="C173" s="365">
        <v>197</v>
      </c>
      <c r="D173" s="114"/>
      <c r="E173" s="115"/>
    </row>
    <row r="174" spans="1:5" s="560" customFormat="1" ht="30">
      <c r="A174" s="107"/>
      <c r="B174" s="103" t="s">
        <v>450</v>
      </c>
      <c r="C174" s="366">
        <v>198</v>
      </c>
      <c r="D174" s="136">
        <f>D175+D179</f>
        <v>0</v>
      </c>
      <c r="E174" s="137">
        <f>E175+E179</f>
        <v>0</v>
      </c>
    </row>
    <row r="175" spans="1:5" s="560" customFormat="1" ht="15">
      <c r="A175" s="107"/>
      <c r="B175" s="103" t="s">
        <v>451</v>
      </c>
      <c r="C175" s="366">
        <v>199</v>
      </c>
      <c r="D175" s="136">
        <f>D176+D177+D178</f>
        <v>0</v>
      </c>
      <c r="E175" s="137">
        <f>E176+E177+E178</f>
        <v>0</v>
      </c>
    </row>
    <row r="176" spans="1:5" ht="30">
      <c r="A176" s="110"/>
      <c r="B176" s="102" t="s">
        <v>412</v>
      </c>
      <c r="C176" s="365">
        <v>200</v>
      </c>
      <c r="D176" s="114"/>
      <c r="E176" s="115"/>
    </row>
    <row r="177" spans="1:5" ht="30">
      <c r="A177" s="110"/>
      <c r="B177" s="102" t="s">
        <v>413</v>
      </c>
      <c r="C177" s="365">
        <v>201</v>
      </c>
      <c r="D177" s="114"/>
      <c r="E177" s="115"/>
    </row>
    <row r="178" spans="1:5" ht="15">
      <c r="A178" s="110"/>
      <c r="B178" s="102" t="s">
        <v>414</v>
      </c>
      <c r="C178" s="365">
        <v>202</v>
      </c>
      <c r="D178" s="114"/>
      <c r="E178" s="115"/>
    </row>
    <row r="179" spans="1:5" ht="15">
      <c r="A179" s="110"/>
      <c r="B179" s="102" t="s">
        <v>446</v>
      </c>
      <c r="C179" s="365">
        <v>203</v>
      </c>
      <c r="D179" s="114"/>
      <c r="E179" s="115"/>
    </row>
    <row r="180" spans="1:5" s="560" customFormat="1" ht="30">
      <c r="A180" s="107"/>
      <c r="B180" s="103" t="s">
        <v>452</v>
      </c>
      <c r="C180" s="366">
        <v>204</v>
      </c>
      <c r="D180" s="136">
        <f>D181+D185</f>
        <v>0</v>
      </c>
      <c r="E180" s="137">
        <f>E181+E185</f>
        <v>0</v>
      </c>
    </row>
    <row r="181" spans="1:5" s="560" customFormat="1" ht="15">
      <c r="A181" s="107"/>
      <c r="B181" s="103" t="s">
        <v>453</v>
      </c>
      <c r="C181" s="366">
        <v>205</v>
      </c>
      <c r="D181" s="136">
        <f>D182+D183+D184</f>
        <v>0</v>
      </c>
      <c r="E181" s="137">
        <f>E182+E183+E184</f>
        <v>0</v>
      </c>
    </row>
    <row r="182" spans="1:5" ht="30">
      <c r="A182" s="110"/>
      <c r="B182" s="102" t="s">
        <v>412</v>
      </c>
      <c r="C182" s="365">
        <v>206</v>
      </c>
      <c r="D182" s="114"/>
      <c r="E182" s="115"/>
    </row>
    <row r="183" spans="1:5" ht="30">
      <c r="A183" s="110"/>
      <c r="B183" s="102" t="s">
        <v>413</v>
      </c>
      <c r="C183" s="365">
        <v>207</v>
      </c>
      <c r="D183" s="114"/>
      <c r="E183" s="115"/>
    </row>
    <row r="184" spans="1:5" ht="15">
      <c r="A184" s="110"/>
      <c r="B184" s="102" t="s">
        <v>414</v>
      </c>
      <c r="C184" s="365">
        <v>208</v>
      </c>
      <c r="D184" s="114"/>
      <c r="E184" s="115"/>
    </row>
    <row r="185" spans="1:5" ht="15">
      <c r="A185" s="110"/>
      <c r="B185" s="102" t="s">
        <v>446</v>
      </c>
      <c r="C185" s="365">
        <v>209</v>
      </c>
      <c r="D185" s="114"/>
      <c r="E185" s="115"/>
    </row>
    <row r="186" spans="1:5" s="560" customFormat="1" ht="15">
      <c r="A186" s="107"/>
      <c r="B186" s="146" t="s">
        <v>454</v>
      </c>
      <c r="C186" s="366">
        <v>210</v>
      </c>
      <c r="D186" s="136">
        <f>D161+D168+D174+D180+D216</f>
        <v>0</v>
      </c>
      <c r="E186" s="137">
        <f>E161+E168+E174+E180+E216</f>
        <v>0</v>
      </c>
    </row>
    <row r="187" spans="1:5" s="560" customFormat="1" ht="30">
      <c r="A187" s="148"/>
      <c r="B187" s="103" t="s">
        <v>455</v>
      </c>
      <c r="C187" s="366">
        <v>211</v>
      </c>
      <c r="D187" s="136">
        <f>D188+D192</f>
        <v>0</v>
      </c>
      <c r="E187" s="137">
        <f>E188+E192</f>
        <v>0</v>
      </c>
    </row>
    <row r="188" spans="1:5" s="560" customFormat="1" ht="15">
      <c r="A188" s="148"/>
      <c r="B188" s="103" t="s">
        <v>456</v>
      </c>
      <c r="C188" s="366">
        <v>212</v>
      </c>
      <c r="D188" s="136">
        <f>D189+D190+D191</f>
        <v>0</v>
      </c>
      <c r="E188" s="137">
        <f>E189+E190+E191</f>
        <v>0</v>
      </c>
    </row>
    <row r="189" spans="1:5" ht="30">
      <c r="A189" s="147"/>
      <c r="B189" s="102" t="s">
        <v>412</v>
      </c>
      <c r="C189" s="365">
        <v>213</v>
      </c>
      <c r="D189" s="114"/>
      <c r="E189" s="115"/>
    </row>
    <row r="190" spans="1:5" ht="30">
      <c r="A190" s="147"/>
      <c r="B190" s="102" t="s">
        <v>413</v>
      </c>
      <c r="C190" s="365">
        <v>214</v>
      </c>
      <c r="D190" s="114"/>
      <c r="E190" s="115"/>
    </row>
    <row r="191" spans="1:5" ht="15">
      <c r="A191" s="147"/>
      <c r="B191" s="102" t="s">
        <v>414</v>
      </c>
      <c r="C191" s="365">
        <v>215</v>
      </c>
      <c r="D191" s="114"/>
      <c r="E191" s="115"/>
    </row>
    <row r="192" spans="1:5" ht="15">
      <c r="A192" s="147"/>
      <c r="B192" s="102" t="s">
        <v>446</v>
      </c>
      <c r="C192" s="365">
        <v>216</v>
      </c>
      <c r="D192" s="114"/>
      <c r="E192" s="115"/>
    </row>
    <row r="193" spans="1:5" s="560" customFormat="1" ht="45">
      <c r="A193" s="148"/>
      <c r="B193" s="103" t="s">
        <v>457</v>
      </c>
      <c r="C193" s="366">
        <v>217</v>
      </c>
      <c r="D193" s="136">
        <f>D194+D198</f>
        <v>0</v>
      </c>
      <c r="E193" s="137">
        <f>E194+E198</f>
        <v>0</v>
      </c>
    </row>
    <row r="194" spans="1:5" s="560" customFormat="1" ht="15">
      <c r="A194" s="148"/>
      <c r="B194" s="103" t="s">
        <v>458</v>
      </c>
      <c r="C194" s="366">
        <v>218</v>
      </c>
      <c r="D194" s="136">
        <f>D195+D196+D197</f>
        <v>0</v>
      </c>
      <c r="E194" s="137">
        <f>E195+E196+E197</f>
        <v>0</v>
      </c>
    </row>
    <row r="195" spans="1:5" ht="30">
      <c r="A195" s="147"/>
      <c r="B195" s="102" t="s">
        <v>412</v>
      </c>
      <c r="C195" s="365">
        <v>219</v>
      </c>
      <c r="D195" s="114"/>
      <c r="E195" s="115"/>
    </row>
    <row r="196" spans="1:5" ht="30">
      <c r="A196" s="147"/>
      <c r="B196" s="102" t="s">
        <v>413</v>
      </c>
      <c r="C196" s="365">
        <v>220</v>
      </c>
      <c r="D196" s="114"/>
      <c r="E196" s="115"/>
    </row>
    <row r="197" spans="1:5" ht="15">
      <c r="A197" s="147"/>
      <c r="B197" s="102" t="s">
        <v>414</v>
      </c>
      <c r="C197" s="365">
        <v>221</v>
      </c>
      <c r="D197" s="114"/>
      <c r="E197" s="115"/>
    </row>
    <row r="198" spans="1:5" ht="15">
      <c r="A198" s="147"/>
      <c r="B198" s="102" t="s">
        <v>446</v>
      </c>
      <c r="C198" s="365">
        <v>222</v>
      </c>
      <c r="D198" s="114"/>
      <c r="E198" s="115"/>
    </row>
    <row r="199" spans="1:5" s="560" customFormat="1" ht="45">
      <c r="A199" s="148"/>
      <c r="B199" s="156" t="s">
        <v>459</v>
      </c>
      <c r="C199" s="366">
        <v>223</v>
      </c>
      <c r="D199" s="136">
        <f>D200+D204</f>
        <v>0</v>
      </c>
      <c r="E199" s="137">
        <f>E200+E204</f>
        <v>0</v>
      </c>
    </row>
    <row r="200" spans="1:5" s="560" customFormat="1" ht="15">
      <c r="A200" s="148"/>
      <c r="B200" s="103" t="s">
        <v>460</v>
      </c>
      <c r="C200" s="366">
        <v>224</v>
      </c>
      <c r="D200" s="136">
        <f>D201+D202+D203</f>
        <v>0</v>
      </c>
      <c r="E200" s="137">
        <f>E201+E202+E203</f>
        <v>0</v>
      </c>
    </row>
    <row r="201" spans="1:5" ht="30">
      <c r="A201" s="147"/>
      <c r="B201" s="102" t="s">
        <v>412</v>
      </c>
      <c r="C201" s="365">
        <v>225</v>
      </c>
      <c r="D201" s="114"/>
      <c r="E201" s="115"/>
    </row>
    <row r="202" spans="1:5" ht="30">
      <c r="A202" s="147"/>
      <c r="B202" s="102" t="s">
        <v>413</v>
      </c>
      <c r="C202" s="365">
        <v>226</v>
      </c>
      <c r="D202" s="114"/>
      <c r="E202" s="115"/>
    </row>
    <row r="203" spans="1:5" ht="15">
      <c r="A203" s="147"/>
      <c r="B203" s="102" t="s">
        <v>414</v>
      </c>
      <c r="C203" s="365">
        <v>227</v>
      </c>
      <c r="D203" s="114"/>
      <c r="E203" s="115"/>
    </row>
    <row r="204" spans="1:5" ht="15">
      <c r="A204" s="147"/>
      <c r="B204" s="102" t="s">
        <v>446</v>
      </c>
      <c r="C204" s="365">
        <v>228</v>
      </c>
      <c r="D204" s="114"/>
      <c r="E204" s="115"/>
    </row>
    <row r="205" spans="1:5" s="560" customFormat="1" ht="30">
      <c r="A205" s="148"/>
      <c r="B205" s="103" t="s">
        <v>461</v>
      </c>
      <c r="C205" s="366">
        <v>229</v>
      </c>
      <c r="D205" s="136">
        <f>D206+D210</f>
        <v>0</v>
      </c>
      <c r="E205" s="137">
        <f>E206+E210</f>
        <v>0</v>
      </c>
    </row>
    <row r="206" spans="1:5" s="560" customFormat="1" ht="15">
      <c r="A206" s="148"/>
      <c r="B206" s="103" t="s">
        <v>462</v>
      </c>
      <c r="C206" s="113">
        <v>230</v>
      </c>
      <c r="D206" s="136">
        <f>D207+D208+D209</f>
        <v>0</v>
      </c>
      <c r="E206" s="137">
        <f>E207+E208+E209</f>
        <v>0</v>
      </c>
    </row>
    <row r="207" spans="1:5" ht="30">
      <c r="A207" s="147"/>
      <c r="B207" s="102" t="s">
        <v>412</v>
      </c>
      <c r="C207" s="127">
        <v>231</v>
      </c>
      <c r="D207" s="114"/>
      <c r="E207" s="115"/>
    </row>
    <row r="208" spans="1:5" ht="30">
      <c r="A208" s="147"/>
      <c r="B208" s="102" t="s">
        <v>463</v>
      </c>
      <c r="C208" s="127">
        <v>232</v>
      </c>
      <c r="D208" s="114"/>
      <c r="E208" s="115"/>
    </row>
    <row r="209" spans="1:5" ht="15">
      <c r="A209" s="147"/>
      <c r="B209" s="102" t="s">
        <v>414</v>
      </c>
      <c r="C209" s="127">
        <v>233</v>
      </c>
      <c r="D209" s="114"/>
      <c r="E209" s="115"/>
    </row>
    <row r="210" spans="1:5" ht="15">
      <c r="A210" s="147"/>
      <c r="B210" s="102" t="s">
        <v>446</v>
      </c>
      <c r="C210" s="127">
        <v>234</v>
      </c>
      <c r="D210" s="114"/>
      <c r="E210" s="115"/>
    </row>
    <row r="211" spans="1:5" s="560" customFormat="1" ht="15">
      <c r="A211" s="107"/>
      <c r="B211" s="103" t="s">
        <v>464</v>
      </c>
      <c r="C211" s="366">
        <v>235</v>
      </c>
      <c r="D211" s="136">
        <f>D187+D193+D199+D205+D218</f>
        <v>0</v>
      </c>
      <c r="E211" s="137">
        <f>E187+E193+E199+E205+E218</f>
        <v>0</v>
      </c>
    </row>
    <row r="212" spans="1:5" s="560" customFormat="1" ht="15">
      <c r="A212" s="107"/>
      <c r="B212" s="146" t="s">
        <v>465</v>
      </c>
      <c r="C212" s="366">
        <v>236</v>
      </c>
      <c r="D212" s="136">
        <f>D186+D211</f>
        <v>0</v>
      </c>
      <c r="E212" s="137">
        <f>E186+E211</f>
        <v>0</v>
      </c>
    </row>
    <row r="213" spans="1:5" ht="30">
      <c r="A213" s="110"/>
      <c r="B213" s="102" t="s">
        <v>434</v>
      </c>
      <c r="C213" s="365">
        <v>237</v>
      </c>
      <c r="D213" s="114"/>
      <c r="E213" s="115"/>
    </row>
    <row r="214" spans="1:5" ht="45">
      <c r="A214" s="110"/>
      <c r="B214" s="102" t="s">
        <v>435</v>
      </c>
      <c r="C214" s="365">
        <v>238</v>
      </c>
      <c r="D214" s="114"/>
      <c r="E214" s="115"/>
    </row>
    <row r="215" spans="1:5" s="560" customFormat="1" ht="15">
      <c r="A215" s="107"/>
      <c r="B215" s="103" t="s">
        <v>466</v>
      </c>
      <c r="C215" s="366">
        <v>239</v>
      </c>
      <c r="D215" s="136">
        <f>D213+D214</f>
        <v>0</v>
      </c>
      <c r="E215" s="137">
        <f>E213+E214</f>
        <v>0</v>
      </c>
    </row>
    <row r="216" spans="1:5" ht="30">
      <c r="A216" s="110"/>
      <c r="B216" s="102" t="s">
        <v>467</v>
      </c>
      <c r="C216" s="365">
        <v>240</v>
      </c>
      <c r="D216" s="114"/>
      <c r="E216" s="115"/>
    </row>
    <row r="217" spans="1:5" ht="30">
      <c r="A217" s="110"/>
      <c r="B217" s="102" t="s">
        <v>468</v>
      </c>
      <c r="C217" s="365">
        <v>241</v>
      </c>
      <c r="D217" s="114"/>
      <c r="E217" s="115"/>
    </row>
    <row r="218" spans="1:5" ht="30">
      <c r="A218" s="110"/>
      <c r="B218" s="102" t="s">
        <v>469</v>
      </c>
      <c r="C218" s="365">
        <v>242</v>
      </c>
      <c r="D218" s="114"/>
      <c r="E218" s="115"/>
    </row>
    <row r="219" spans="1:5" ht="30">
      <c r="A219" s="110"/>
      <c r="B219" s="102" t="s">
        <v>470</v>
      </c>
      <c r="C219" s="365">
        <v>243</v>
      </c>
      <c r="D219" s="114"/>
      <c r="E219" s="115"/>
    </row>
    <row r="220" spans="1:5" ht="15">
      <c r="A220" s="126" t="s">
        <v>471</v>
      </c>
      <c r="B220" s="133" t="s">
        <v>472</v>
      </c>
      <c r="C220" s="142">
        <v>250</v>
      </c>
      <c r="D220" s="145" t="s">
        <v>11</v>
      </c>
      <c r="E220" s="144" t="s">
        <v>11</v>
      </c>
    </row>
    <row r="221" spans="1:5" ht="15.75" customHeight="1">
      <c r="A221" s="110"/>
      <c r="B221" s="149" t="s">
        <v>473</v>
      </c>
      <c r="C221" s="142">
        <v>251</v>
      </c>
      <c r="D221" s="145" t="s">
        <v>11</v>
      </c>
      <c r="E221" s="144" t="s">
        <v>11</v>
      </c>
    </row>
    <row r="222" spans="1:5" ht="45">
      <c r="A222" s="141" t="s">
        <v>474</v>
      </c>
      <c r="B222" s="149" t="s">
        <v>475</v>
      </c>
      <c r="C222" s="142">
        <v>252</v>
      </c>
      <c r="D222" s="145" t="s">
        <v>11</v>
      </c>
      <c r="E222" s="144" t="s">
        <v>11</v>
      </c>
    </row>
    <row r="223" spans="1:5" ht="30">
      <c r="A223" s="147"/>
      <c r="B223" s="102" t="s">
        <v>476</v>
      </c>
      <c r="C223" s="365">
        <v>253</v>
      </c>
      <c r="D223" s="114"/>
      <c r="E223" s="115"/>
    </row>
    <row r="224" spans="1:5" ht="30">
      <c r="A224" s="147"/>
      <c r="B224" s="102" t="s">
        <v>477</v>
      </c>
      <c r="C224" s="365">
        <v>254</v>
      </c>
      <c r="D224" s="114"/>
      <c r="E224" s="115"/>
    </row>
    <row r="225" spans="1:5" ht="30">
      <c r="A225" s="147"/>
      <c r="B225" s="102" t="s">
        <v>478</v>
      </c>
      <c r="C225" s="365">
        <v>255</v>
      </c>
      <c r="D225" s="114"/>
      <c r="E225" s="115"/>
    </row>
    <row r="226" spans="1:5" ht="15">
      <c r="A226" s="147"/>
      <c r="B226" s="102" t="s">
        <v>479</v>
      </c>
      <c r="C226" s="127" t="s">
        <v>1358</v>
      </c>
      <c r="D226" s="114"/>
      <c r="E226" s="115"/>
    </row>
    <row r="227" spans="1:5" s="560" customFormat="1" ht="45">
      <c r="A227" s="157"/>
      <c r="B227" s="146" t="s">
        <v>480</v>
      </c>
      <c r="C227" s="366">
        <v>256</v>
      </c>
      <c r="D227" s="136">
        <f>D223+D224+D225+D226</f>
        <v>0</v>
      </c>
      <c r="E227" s="137">
        <f>E223+E224+E225+E226</f>
        <v>0</v>
      </c>
    </row>
    <row r="228" spans="1:5" ht="45">
      <c r="A228" s="141" t="s">
        <v>481</v>
      </c>
      <c r="B228" s="149" t="s">
        <v>482</v>
      </c>
      <c r="C228" s="142">
        <v>260</v>
      </c>
      <c r="D228" s="145" t="s">
        <v>11</v>
      </c>
      <c r="E228" s="144" t="s">
        <v>11</v>
      </c>
    </row>
    <row r="229" spans="1:5" ht="30">
      <c r="A229" s="147"/>
      <c r="B229" s="102" t="s">
        <v>483</v>
      </c>
      <c r="C229" s="365">
        <v>261</v>
      </c>
      <c r="D229" s="114"/>
      <c r="E229" s="115"/>
    </row>
    <row r="230" spans="1:5" ht="45">
      <c r="A230" s="147"/>
      <c r="B230" s="102" t="s">
        <v>484</v>
      </c>
      <c r="C230" s="365">
        <v>262</v>
      </c>
      <c r="D230" s="114"/>
      <c r="E230" s="115"/>
    </row>
    <row r="231" spans="1:5" ht="45">
      <c r="A231" s="147"/>
      <c r="B231" s="102" t="s">
        <v>485</v>
      </c>
      <c r="C231" s="127" t="s">
        <v>1359</v>
      </c>
      <c r="D231" s="114"/>
      <c r="E231" s="115"/>
    </row>
    <row r="232" spans="1:5" ht="45">
      <c r="A232" s="147"/>
      <c r="B232" s="102" t="s">
        <v>486</v>
      </c>
      <c r="C232" s="365">
        <v>263</v>
      </c>
      <c r="D232" s="114"/>
      <c r="E232" s="115"/>
    </row>
    <row r="233" spans="1:5" ht="42.75">
      <c r="A233" s="147"/>
      <c r="B233" s="357" t="s">
        <v>1286</v>
      </c>
      <c r="C233" s="369" t="s">
        <v>1287</v>
      </c>
      <c r="D233" s="359"/>
      <c r="E233" s="556"/>
    </row>
    <row r="234" spans="1:5" s="560" customFormat="1" ht="45">
      <c r="A234" s="107"/>
      <c r="B234" s="146" t="s">
        <v>487</v>
      </c>
      <c r="C234" s="366">
        <v>264</v>
      </c>
      <c r="D234" s="136">
        <f>D229+D230+D232</f>
        <v>0</v>
      </c>
      <c r="E234" s="137">
        <f>E229+E230+E232</f>
        <v>0</v>
      </c>
    </row>
    <row r="235" spans="1:5" ht="15">
      <c r="A235" s="126" t="s">
        <v>488</v>
      </c>
      <c r="B235" s="149" t="s">
        <v>489</v>
      </c>
      <c r="C235" s="142">
        <v>270</v>
      </c>
      <c r="D235" s="145" t="s">
        <v>11</v>
      </c>
      <c r="E235" s="144" t="s">
        <v>11</v>
      </c>
    </row>
    <row r="236" spans="1:5" ht="30">
      <c r="A236" s="147"/>
      <c r="B236" s="102" t="s">
        <v>490</v>
      </c>
      <c r="C236" s="365">
        <v>271</v>
      </c>
      <c r="D236" s="114"/>
      <c r="E236" s="115"/>
    </row>
    <row r="237" spans="1:5" ht="30">
      <c r="A237" s="110"/>
      <c r="B237" s="102" t="s">
        <v>491</v>
      </c>
      <c r="C237" s="365">
        <v>272</v>
      </c>
      <c r="D237" s="114"/>
      <c r="E237" s="115"/>
    </row>
    <row r="238" spans="1:5" ht="30">
      <c r="A238" s="110"/>
      <c r="B238" s="102" t="s">
        <v>492</v>
      </c>
      <c r="C238" s="365">
        <v>273</v>
      </c>
      <c r="D238" s="114"/>
      <c r="E238" s="115"/>
    </row>
    <row r="239" spans="1:5" s="560" customFormat="1" ht="30">
      <c r="A239" s="150"/>
      <c r="B239" s="146" t="s">
        <v>493</v>
      </c>
      <c r="C239" s="366">
        <v>274</v>
      </c>
      <c r="D239" s="136">
        <f>D236+D237+D238</f>
        <v>0</v>
      </c>
      <c r="E239" s="137">
        <f>E236+E237+E238</f>
        <v>0</v>
      </c>
    </row>
    <row r="240" spans="1:5" ht="30">
      <c r="A240" s="126" t="s">
        <v>494</v>
      </c>
      <c r="B240" s="149" t="s">
        <v>495</v>
      </c>
      <c r="C240" s="142">
        <v>280</v>
      </c>
      <c r="D240" s="143" t="s">
        <v>496</v>
      </c>
      <c r="E240" s="144" t="s">
        <v>11</v>
      </c>
    </row>
    <row r="241" spans="1:5" ht="30">
      <c r="A241" s="147"/>
      <c r="B241" s="102" t="s">
        <v>497</v>
      </c>
      <c r="C241" s="365">
        <v>281</v>
      </c>
      <c r="D241" s="114"/>
      <c r="E241" s="115"/>
    </row>
    <row r="242" spans="1:5" s="560" customFormat="1" ht="30">
      <c r="A242" s="157"/>
      <c r="B242" s="146" t="s">
        <v>498</v>
      </c>
      <c r="C242" s="366">
        <v>282</v>
      </c>
      <c r="D242" s="136">
        <f>D241</f>
        <v>0</v>
      </c>
      <c r="E242" s="137">
        <f>E241</f>
        <v>0</v>
      </c>
    </row>
    <row r="243" spans="1:5" ht="15">
      <c r="A243" s="126" t="s">
        <v>499</v>
      </c>
      <c r="B243" s="133" t="s">
        <v>500</v>
      </c>
      <c r="C243" s="127">
        <v>290</v>
      </c>
      <c r="D243" s="145" t="s">
        <v>11</v>
      </c>
      <c r="E243" s="144" t="s">
        <v>11</v>
      </c>
    </row>
    <row r="244" spans="1:5" ht="15">
      <c r="A244" s="126" t="s">
        <v>501</v>
      </c>
      <c r="B244" s="149" t="s">
        <v>502</v>
      </c>
      <c r="C244" s="142">
        <v>291</v>
      </c>
      <c r="D244" s="145" t="s">
        <v>11</v>
      </c>
      <c r="E244" s="144" t="s">
        <v>11</v>
      </c>
    </row>
    <row r="245" spans="1:5" s="560" customFormat="1" ht="45">
      <c r="A245" s="107"/>
      <c r="B245" s="103" t="s">
        <v>503</v>
      </c>
      <c r="C245" s="366">
        <v>292</v>
      </c>
      <c r="D245" s="136">
        <f>D246+D247+D248+D252</f>
        <v>0</v>
      </c>
      <c r="E245" s="137">
        <f>E246+E247+E248+E252</f>
        <v>0</v>
      </c>
    </row>
    <row r="246" spans="1:5" ht="15">
      <c r="A246" s="110"/>
      <c r="B246" s="102" t="s">
        <v>504</v>
      </c>
      <c r="C246" s="365">
        <v>293</v>
      </c>
      <c r="D246" s="114"/>
      <c r="E246" s="115"/>
    </row>
    <row r="247" spans="1:5" ht="15">
      <c r="A247" s="110"/>
      <c r="B247" s="102" t="s">
        <v>505</v>
      </c>
      <c r="C247" s="365">
        <v>294</v>
      </c>
      <c r="D247" s="114"/>
      <c r="E247" s="115"/>
    </row>
    <row r="248" spans="1:5" s="560" customFormat="1" ht="15">
      <c r="A248" s="107"/>
      <c r="B248" s="103" t="s">
        <v>506</v>
      </c>
      <c r="C248" s="366">
        <v>295</v>
      </c>
      <c r="D248" s="136">
        <f>D249+D250+D251</f>
        <v>0</v>
      </c>
      <c r="E248" s="137">
        <f>E249+E250+E251</f>
        <v>0</v>
      </c>
    </row>
    <row r="249" spans="1:5" ht="30">
      <c r="A249" s="110"/>
      <c r="B249" s="102" t="s">
        <v>412</v>
      </c>
      <c r="C249" s="365">
        <v>296</v>
      </c>
      <c r="D249" s="114"/>
      <c r="E249" s="115"/>
    </row>
    <row r="250" spans="1:5" ht="30">
      <c r="A250" s="110"/>
      <c r="B250" s="102" t="s">
        <v>413</v>
      </c>
      <c r="C250" s="365">
        <v>297</v>
      </c>
      <c r="D250" s="114"/>
      <c r="E250" s="115"/>
    </row>
    <row r="251" spans="1:5" ht="15">
      <c r="A251" s="110"/>
      <c r="B251" s="102" t="s">
        <v>414</v>
      </c>
      <c r="C251" s="365">
        <v>298</v>
      </c>
      <c r="D251" s="114"/>
      <c r="E251" s="115"/>
    </row>
    <row r="252" spans="1:5" ht="45">
      <c r="A252" s="110"/>
      <c r="B252" s="102" t="s">
        <v>391</v>
      </c>
      <c r="C252" s="365">
        <v>299</v>
      </c>
      <c r="D252" s="114"/>
      <c r="E252" s="115"/>
    </row>
    <row r="253" spans="1:5" s="560" customFormat="1" ht="45">
      <c r="A253" s="107">
        <v>2</v>
      </c>
      <c r="B253" s="103" t="s">
        <v>507</v>
      </c>
      <c r="C253" s="366">
        <v>300</v>
      </c>
      <c r="D253" s="136">
        <f>D254+D255+D256+D261</f>
        <v>0</v>
      </c>
      <c r="E253" s="137">
        <f>E254+E255+E256+E261</f>
        <v>0</v>
      </c>
    </row>
    <row r="254" spans="1:5" ht="15">
      <c r="A254" s="110"/>
      <c r="B254" s="102" t="s">
        <v>508</v>
      </c>
      <c r="C254" s="365">
        <v>301</v>
      </c>
      <c r="D254" s="114"/>
      <c r="E254" s="115"/>
    </row>
    <row r="255" spans="1:5" ht="15">
      <c r="A255" s="110"/>
      <c r="B255" s="102" t="s">
        <v>509</v>
      </c>
      <c r="C255" s="365">
        <v>302</v>
      </c>
      <c r="D255" s="114"/>
      <c r="E255" s="115"/>
    </row>
    <row r="256" spans="1:5" s="560" customFormat="1" ht="15">
      <c r="A256" s="107"/>
      <c r="B256" s="103" t="s">
        <v>510</v>
      </c>
      <c r="C256" s="366">
        <v>303</v>
      </c>
      <c r="D256" s="136">
        <f>D257+D258+D259</f>
        <v>0</v>
      </c>
      <c r="E256" s="137">
        <f>E257+E258+E259</f>
        <v>0</v>
      </c>
    </row>
    <row r="257" spans="1:5" ht="30">
      <c r="A257" s="110"/>
      <c r="B257" s="102" t="s">
        <v>412</v>
      </c>
      <c r="C257" s="365">
        <v>304</v>
      </c>
      <c r="D257" s="114"/>
      <c r="E257" s="115"/>
    </row>
    <row r="258" spans="1:5" ht="30">
      <c r="A258" s="110"/>
      <c r="B258" s="102" t="s">
        <v>413</v>
      </c>
      <c r="C258" s="365">
        <v>305</v>
      </c>
      <c r="D258" s="114"/>
      <c r="E258" s="115"/>
    </row>
    <row r="259" spans="1:5" ht="15">
      <c r="A259" s="110"/>
      <c r="B259" s="102" t="s">
        <v>414</v>
      </c>
      <c r="C259" s="365">
        <v>306</v>
      </c>
      <c r="D259" s="114"/>
      <c r="E259" s="115"/>
    </row>
    <row r="260" spans="1:5" ht="30">
      <c r="A260" s="110"/>
      <c r="B260" s="102" t="s">
        <v>511</v>
      </c>
      <c r="C260" s="127" t="s">
        <v>1360</v>
      </c>
      <c r="D260" s="114"/>
      <c r="E260" s="115"/>
    </row>
    <row r="261" spans="1:5" ht="15">
      <c r="A261" s="110"/>
      <c r="B261" s="102" t="s">
        <v>512</v>
      </c>
      <c r="C261" s="365">
        <v>307</v>
      </c>
      <c r="D261" s="114"/>
      <c r="E261" s="115"/>
    </row>
    <row r="262" spans="1:5" ht="30">
      <c r="A262" s="110"/>
      <c r="B262" s="102" t="s">
        <v>513</v>
      </c>
      <c r="C262" s="365">
        <v>308</v>
      </c>
      <c r="D262" s="114"/>
      <c r="E262" s="115"/>
    </row>
    <row r="263" spans="1:5" ht="30">
      <c r="A263" s="126" t="s">
        <v>514</v>
      </c>
      <c r="B263" s="149" t="s">
        <v>515</v>
      </c>
      <c r="C263" s="142">
        <v>315</v>
      </c>
      <c r="D263" s="143" t="s">
        <v>516</v>
      </c>
      <c r="E263" s="144" t="s">
        <v>11</v>
      </c>
    </row>
    <row r="264" spans="1:5" s="560" customFormat="1" ht="30">
      <c r="A264" s="107"/>
      <c r="B264" s="103" t="s">
        <v>517</v>
      </c>
      <c r="C264" s="366">
        <v>316</v>
      </c>
      <c r="D264" s="136">
        <f>D265+D266+D267+D271</f>
        <v>0</v>
      </c>
      <c r="E264" s="137">
        <f>E265+E266+E267+E271</f>
        <v>0</v>
      </c>
    </row>
    <row r="265" spans="1:5" ht="15">
      <c r="A265" s="110"/>
      <c r="B265" s="102" t="s">
        <v>508</v>
      </c>
      <c r="C265" s="365">
        <v>317</v>
      </c>
      <c r="D265" s="114"/>
      <c r="E265" s="115"/>
    </row>
    <row r="266" spans="1:5" ht="15">
      <c r="A266" s="110"/>
      <c r="B266" s="102" t="s">
        <v>509</v>
      </c>
      <c r="C266" s="365">
        <v>318</v>
      </c>
      <c r="D266" s="114"/>
      <c r="E266" s="115"/>
    </row>
    <row r="267" spans="1:5" s="560" customFormat="1" ht="15">
      <c r="A267" s="107"/>
      <c r="B267" s="103" t="s">
        <v>518</v>
      </c>
      <c r="C267" s="366">
        <v>319</v>
      </c>
      <c r="D267" s="136">
        <f>D268+D269+D270</f>
        <v>0</v>
      </c>
      <c r="E267" s="137">
        <f>E268+E269+E270</f>
        <v>0</v>
      </c>
    </row>
    <row r="268" spans="1:5" ht="30">
      <c r="A268" s="110"/>
      <c r="B268" s="102" t="s">
        <v>412</v>
      </c>
      <c r="C268" s="365">
        <v>320</v>
      </c>
      <c r="D268" s="114"/>
      <c r="E268" s="115"/>
    </row>
    <row r="269" spans="1:5" ht="30">
      <c r="A269" s="110"/>
      <c r="B269" s="102" t="s">
        <v>413</v>
      </c>
      <c r="C269" s="365">
        <v>321</v>
      </c>
      <c r="D269" s="114"/>
      <c r="E269" s="115"/>
    </row>
    <row r="270" spans="1:5" ht="15">
      <c r="A270" s="110"/>
      <c r="B270" s="102" t="s">
        <v>414</v>
      </c>
      <c r="C270" s="365">
        <v>322</v>
      </c>
      <c r="D270" s="114"/>
      <c r="E270" s="115"/>
    </row>
    <row r="271" spans="1:5" ht="45">
      <c r="A271" s="110"/>
      <c r="B271" s="102" t="s">
        <v>391</v>
      </c>
      <c r="C271" s="365">
        <v>323</v>
      </c>
      <c r="D271" s="114"/>
      <c r="E271" s="115"/>
    </row>
    <row r="272" spans="1:5" s="560" customFormat="1" ht="30">
      <c r="A272" s="107"/>
      <c r="B272" s="103" t="s">
        <v>519</v>
      </c>
      <c r="C272" s="366">
        <v>324</v>
      </c>
      <c r="D272" s="136">
        <f>D273+D274+D275</f>
        <v>0</v>
      </c>
      <c r="E272" s="137">
        <f>E273+E274+E275</f>
        <v>0</v>
      </c>
    </row>
    <row r="273" spans="1:5" ht="15">
      <c r="A273" s="110"/>
      <c r="B273" s="102" t="s">
        <v>508</v>
      </c>
      <c r="C273" s="365">
        <v>325</v>
      </c>
      <c r="D273" s="114"/>
      <c r="E273" s="115"/>
    </row>
    <row r="274" spans="1:5" ht="15">
      <c r="A274" s="110"/>
      <c r="B274" s="102" t="s">
        <v>520</v>
      </c>
      <c r="C274" s="365">
        <v>326</v>
      </c>
      <c r="D274" s="114"/>
      <c r="E274" s="115"/>
    </row>
    <row r="275" spans="1:5" ht="45">
      <c r="A275" s="126"/>
      <c r="B275" s="102" t="s">
        <v>391</v>
      </c>
      <c r="C275" s="365">
        <v>327</v>
      </c>
      <c r="D275" s="114"/>
      <c r="E275" s="115"/>
    </row>
    <row r="276" spans="1:5" ht="15">
      <c r="A276" s="158"/>
      <c r="B276" s="102" t="s">
        <v>521</v>
      </c>
      <c r="C276" s="365">
        <v>328</v>
      </c>
      <c r="D276" s="114"/>
      <c r="E276" s="115"/>
    </row>
    <row r="277" spans="1:5" ht="15">
      <c r="A277" s="158"/>
      <c r="B277" s="159" t="s">
        <v>522</v>
      </c>
      <c r="C277" s="127" t="s">
        <v>1361</v>
      </c>
      <c r="D277" s="114"/>
      <c r="E277" s="115"/>
    </row>
    <row r="278" spans="1:5" ht="63.75" customHeight="1">
      <c r="A278" s="147"/>
      <c r="B278" s="160" t="s">
        <v>523</v>
      </c>
      <c r="C278" s="365">
        <v>329</v>
      </c>
      <c r="D278" s="114"/>
      <c r="E278" s="115"/>
    </row>
    <row r="279" spans="1:5" s="560" customFormat="1" ht="15">
      <c r="A279" s="148"/>
      <c r="B279" s="161" t="s">
        <v>524</v>
      </c>
      <c r="C279" s="366">
        <v>330</v>
      </c>
      <c r="D279" s="136">
        <f>D264+D272+D276+D278+D277</f>
        <v>0</v>
      </c>
      <c r="E279" s="137">
        <f>E264+E272+E276+E278+E277</f>
        <v>0</v>
      </c>
    </row>
    <row r="280" spans="1:5" ht="30">
      <c r="A280" s="147"/>
      <c r="B280" s="162" t="s">
        <v>525</v>
      </c>
      <c r="C280" s="142">
        <v>335</v>
      </c>
      <c r="D280" s="143" t="s">
        <v>526</v>
      </c>
      <c r="E280" s="163" t="s">
        <v>397</v>
      </c>
    </row>
    <row r="281" spans="1:5" ht="30">
      <c r="A281" s="147"/>
      <c r="B281" s="162" t="s">
        <v>527</v>
      </c>
      <c r="C281" s="142">
        <v>336</v>
      </c>
      <c r="D281" s="143"/>
      <c r="E281" s="163"/>
    </row>
    <row r="282" spans="1:5" ht="45">
      <c r="A282" s="147"/>
      <c r="B282" s="162" t="s">
        <v>528</v>
      </c>
      <c r="C282" s="365">
        <v>337</v>
      </c>
      <c r="D282" s="114"/>
      <c r="E282" s="115"/>
    </row>
    <row r="283" spans="1:5" s="560" customFormat="1" ht="60">
      <c r="A283" s="148"/>
      <c r="B283" s="164" t="s">
        <v>529</v>
      </c>
      <c r="C283" s="366">
        <v>338</v>
      </c>
      <c r="D283" s="136">
        <f>D284+D285+D286+D287+D288</f>
        <v>0</v>
      </c>
      <c r="E283" s="137">
        <f>E284+E285+E286+E287+E288</f>
        <v>0</v>
      </c>
    </row>
    <row r="284" spans="1:5" ht="60">
      <c r="A284" s="147"/>
      <c r="B284" s="162" t="s">
        <v>530</v>
      </c>
      <c r="C284" s="127" t="s">
        <v>1362</v>
      </c>
      <c r="D284" s="114"/>
      <c r="E284" s="115"/>
    </row>
    <row r="285" spans="1:5" ht="60">
      <c r="A285" s="147"/>
      <c r="B285" s="162" t="s">
        <v>531</v>
      </c>
      <c r="C285" s="127" t="s">
        <v>1363</v>
      </c>
      <c r="D285" s="114"/>
      <c r="E285" s="115"/>
    </row>
    <row r="286" spans="1:5" ht="63" customHeight="1">
      <c r="A286" s="147"/>
      <c r="B286" s="162" t="s">
        <v>532</v>
      </c>
      <c r="C286" s="127" t="s">
        <v>1364</v>
      </c>
      <c r="D286" s="114"/>
      <c r="E286" s="115"/>
    </row>
    <row r="287" spans="1:5" ht="50.25" customHeight="1">
      <c r="A287" s="147"/>
      <c r="B287" s="162" t="s">
        <v>533</v>
      </c>
      <c r="C287" s="127" t="s">
        <v>1365</v>
      </c>
      <c r="D287" s="114"/>
      <c r="E287" s="115"/>
    </row>
    <row r="288" spans="1:5" ht="63" customHeight="1">
      <c r="A288" s="147"/>
      <c r="B288" s="162" t="s">
        <v>534</v>
      </c>
      <c r="C288" s="127" t="s">
        <v>1366</v>
      </c>
      <c r="D288" s="114"/>
      <c r="E288" s="115"/>
    </row>
    <row r="289" spans="1:5" ht="48" customHeight="1">
      <c r="A289" s="147"/>
      <c r="B289" s="162" t="s">
        <v>535</v>
      </c>
      <c r="C289" s="365">
        <v>339</v>
      </c>
      <c r="D289" s="114"/>
      <c r="E289" s="115"/>
    </row>
    <row r="290" spans="1:5" ht="46.5" customHeight="1">
      <c r="A290" s="147"/>
      <c r="B290" s="162" t="s">
        <v>536</v>
      </c>
      <c r="C290" s="365">
        <v>340</v>
      </c>
      <c r="D290" s="114"/>
      <c r="E290" s="115"/>
    </row>
    <row r="291" spans="1:5" s="560" customFormat="1" ht="59.25" customHeight="1">
      <c r="A291" s="148"/>
      <c r="B291" s="162" t="s">
        <v>537</v>
      </c>
      <c r="C291" s="366">
        <v>341</v>
      </c>
      <c r="D291" s="136">
        <f>D292+D293+D294+D295</f>
        <v>0</v>
      </c>
      <c r="E291" s="137">
        <f>E292+E293+E294+E295</f>
        <v>0</v>
      </c>
    </row>
    <row r="292" spans="1:5" ht="45">
      <c r="A292" s="147"/>
      <c r="B292" s="162" t="s">
        <v>538</v>
      </c>
      <c r="C292" s="127" t="s">
        <v>1367</v>
      </c>
      <c r="D292" s="114"/>
      <c r="E292" s="115"/>
    </row>
    <row r="293" spans="1:5" ht="60">
      <c r="A293" s="147"/>
      <c r="B293" s="162" t="s">
        <v>539</v>
      </c>
      <c r="C293" s="127" t="s">
        <v>1368</v>
      </c>
      <c r="D293" s="114"/>
      <c r="E293" s="115"/>
    </row>
    <row r="294" spans="1:5" ht="31.5" customHeight="1">
      <c r="A294" s="147"/>
      <c r="B294" s="162" t="s">
        <v>540</v>
      </c>
      <c r="C294" s="127" t="s">
        <v>1369</v>
      </c>
      <c r="D294" s="114"/>
      <c r="E294" s="115"/>
    </row>
    <row r="295" spans="1:5" ht="45">
      <c r="A295" s="147"/>
      <c r="B295" s="162" t="s">
        <v>541</v>
      </c>
      <c r="C295" s="127" t="s">
        <v>1370</v>
      </c>
      <c r="D295" s="114"/>
      <c r="E295" s="115"/>
    </row>
    <row r="296" spans="1:5" s="560" customFormat="1" ht="60">
      <c r="A296" s="148"/>
      <c r="B296" s="164" t="s">
        <v>542</v>
      </c>
      <c r="C296" s="366">
        <v>342</v>
      </c>
      <c r="D296" s="136">
        <f>D297+D298+D299+D300</f>
        <v>0</v>
      </c>
      <c r="E296" s="137">
        <f>E297+E298+E299+E300</f>
        <v>0</v>
      </c>
    </row>
    <row r="297" spans="1:5" ht="45">
      <c r="A297" s="147"/>
      <c r="B297" s="162" t="s">
        <v>543</v>
      </c>
      <c r="C297" s="127" t="s">
        <v>1371</v>
      </c>
      <c r="D297" s="114"/>
      <c r="E297" s="115"/>
    </row>
    <row r="298" spans="1:5" ht="60">
      <c r="A298" s="147"/>
      <c r="B298" s="162" t="s">
        <v>544</v>
      </c>
      <c r="C298" s="127" t="s">
        <v>1372</v>
      </c>
      <c r="D298" s="114"/>
      <c r="E298" s="115"/>
    </row>
    <row r="299" spans="1:5" ht="45">
      <c r="A299" s="147"/>
      <c r="B299" s="162" t="s">
        <v>545</v>
      </c>
      <c r="C299" s="127" t="s">
        <v>1373</v>
      </c>
      <c r="D299" s="114"/>
      <c r="E299" s="115"/>
    </row>
    <row r="300" spans="1:5" ht="45">
      <c r="A300" s="147"/>
      <c r="B300" s="162" t="s">
        <v>546</v>
      </c>
      <c r="C300" s="127" t="s">
        <v>1374</v>
      </c>
      <c r="D300" s="114"/>
      <c r="E300" s="115"/>
    </row>
    <row r="301" spans="1:5" ht="45">
      <c r="A301" s="147"/>
      <c r="B301" s="162" t="s">
        <v>547</v>
      </c>
      <c r="C301" s="365">
        <v>343</v>
      </c>
      <c r="D301" s="114"/>
      <c r="E301" s="115"/>
    </row>
    <row r="302" spans="1:5" ht="35.25" customHeight="1">
      <c r="A302" s="147"/>
      <c r="B302" s="162" t="s">
        <v>548</v>
      </c>
      <c r="C302" s="365">
        <v>344</v>
      </c>
      <c r="D302" s="114"/>
      <c r="E302" s="115"/>
    </row>
    <row r="303" spans="1:5" ht="45">
      <c r="A303" s="147"/>
      <c r="B303" s="162" t="s">
        <v>549</v>
      </c>
      <c r="C303" s="365">
        <v>345</v>
      </c>
      <c r="D303" s="114"/>
      <c r="E303" s="115"/>
    </row>
    <row r="304" spans="1:5" ht="15">
      <c r="A304" s="110"/>
      <c r="B304" s="165" t="s">
        <v>550</v>
      </c>
      <c r="C304" s="142">
        <v>350</v>
      </c>
      <c r="D304" s="143" t="s">
        <v>11</v>
      </c>
      <c r="E304" s="144" t="s">
        <v>11</v>
      </c>
    </row>
    <row r="305" spans="1:5" ht="15">
      <c r="A305" s="126" t="s">
        <v>6</v>
      </c>
      <c r="B305" s="133" t="s">
        <v>313</v>
      </c>
      <c r="C305" s="142">
        <v>351</v>
      </c>
      <c r="D305" s="145" t="s">
        <v>11</v>
      </c>
      <c r="E305" s="144" t="s">
        <v>11</v>
      </c>
    </row>
    <row r="306" spans="1:5" ht="15">
      <c r="A306" s="126" t="s">
        <v>551</v>
      </c>
      <c r="B306" s="149" t="s">
        <v>552</v>
      </c>
      <c r="C306" s="142">
        <v>352</v>
      </c>
      <c r="D306" s="145" t="s">
        <v>11</v>
      </c>
      <c r="E306" s="144" t="s">
        <v>11</v>
      </c>
    </row>
    <row r="307" spans="1:5" s="560" customFormat="1" ht="43.5" customHeight="1">
      <c r="A307" s="148"/>
      <c r="B307" s="103" t="s">
        <v>553</v>
      </c>
      <c r="C307" s="366">
        <v>353</v>
      </c>
      <c r="D307" s="136">
        <f>D308+D309+D310</f>
        <v>0</v>
      </c>
      <c r="E307" s="137">
        <f>E308+E309+E310</f>
        <v>0</v>
      </c>
    </row>
    <row r="308" spans="1:5" ht="15">
      <c r="A308" s="147"/>
      <c r="B308" s="106" t="s">
        <v>554</v>
      </c>
      <c r="C308" s="365">
        <v>354</v>
      </c>
      <c r="D308" s="114"/>
      <c r="E308" s="115"/>
    </row>
    <row r="309" spans="1:5" ht="15">
      <c r="A309" s="147"/>
      <c r="B309" s="106" t="s">
        <v>555</v>
      </c>
      <c r="C309" s="365">
        <v>355</v>
      </c>
      <c r="D309" s="114"/>
      <c r="E309" s="115"/>
    </row>
    <row r="310" spans="1:5" s="560" customFormat="1" ht="15">
      <c r="A310" s="148"/>
      <c r="B310" s="103" t="s">
        <v>556</v>
      </c>
      <c r="C310" s="366">
        <v>356</v>
      </c>
      <c r="D310" s="136">
        <f>D311+D312+D313</f>
        <v>0</v>
      </c>
      <c r="E310" s="137">
        <f>E311+E312+E313</f>
        <v>0</v>
      </c>
    </row>
    <row r="311" spans="1:5" ht="30">
      <c r="A311" s="147"/>
      <c r="B311" s="106" t="s">
        <v>412</v>
      </c>
      <c r="C311" s="365">
        <v>357</v>
      </c>
      <c r="D311" s="114"/>
      <c r="E311" s="115"/>
    </row>
    <row r="312" spans="1:5" ht="30">
      <c r="A312" s="147"/>
      <c r="B312" s="106" t="s">
        <v>413</v>
      </c>
      <c r="C312" s="365">
        <v>358</v>
      </c>
      <c r="D312" s="114"/>
      <c r="E312" s="115"/>
    </row>
    <row r="313" spans="1:5" ht="15">
      <c r="A313" s="147"/>
      <c r="B313" s="106" t="s">
        <v>414</v>
      </c>
      <c r="C313" s="365">
        <v>359</v>
      </c>
      <c r="D313" s="114"/>
      <c r="E313" s="115"/>
    </row>
    <row r="314" spans="1:5" ht="15">
      <c r="A314" s="147"/>
      <c r="B314" s="106" t="s">
        <v>557</v>
      </c>
      <c r="C314" s="365">
        <v>360</v>
      </c>
      <c r="D314" s="114"/>
      <c r="E314" s="115"/>
    </row>
    <row r="315" spans="1:5" ht="15">
      <c r="A315" s="126" t="s">
        <v>60</v>
      </c>
      <c r="B315" s="106" t="s">
        <v>558</v>
      </c>
      <c r="C315" s="142">
        <v>370</v>
      </c>
      <c r="D315" s="145" t="s">
        <v>11</v>
      </c>
      <c r="E315" s="144" t="s">
        <v>11</v>
      </c>
    </row>
    <row r="316" spans="1:5" ht="30">
      <c r="A316" s="126" t="s">
        <v>559</v>
      </c>
      <c r="B316" s="106" t="s">
        <v>560</v>
      </c>
      <c r="C316" s="142">
        <v>371</v>
      </c>
      <c r="D316" s="143" t="s">
        <v>561</v>
      </c>
      <c r="E316" s="144" t="s">
        <v>11</v>
      </c>
    </row>
    <row r="317" spans="1:5" s="560" customFormat="1" ht="60">
      <c r="A317" s="107"/>
      <c r="B317" s="103" t="s">
        <v>562</v>
      </c>
      <c r="C317" s="366">
        <v>372</v>
      </c>
      <c r="D317" s="136">
        <f>D318+D319+D320+D322</f>
        <v>0</v>
      </c>
      <c r="E317" s="137">
        <f>E318+E319+E320+E322</f>
        <v>0</v>
      </c>
    </row>
    <row r="318" spans="1:5" ht="15">
      <c r="A318" s="110"/>
      <c r="B318" s="106" t="s">
        <v>563</v>
      </c>
      <c r="C318" s="127">
        <v>373</v>
      </c>
      <c r="D318" s="114"/>
      <c r="E318" s="115"/>
    </row>
    <row r="319" spans="1:5" ht="30">
      <c r="A319" s="110"/>
      <c r="B319" s="106" t="s">
        <v>564</v>
      </c>
      <c r="C319" s="127">
        <v>374</v>
      </c>
      <c r="D319" s="114"/>
      <c r="E319" s="115"/>
    </row>
    <row r="320" spans="1:5" ht="45">
      <c r="A320" s="110"/>
      <c r="B320" s="106" t="s">
        <v>390</v>
      </c>
      <c r="C320" s="127">
        <v>375</v>
      </c>
      <c r="D320" s="114"/>
      <c r="E320" s="115"/>
    </row>
    <row r="321" spans="1:5" ht="15">
      <c r="A321" s="110"/>
      <c r="B321" s="106" t="s">
        <v>565</v>
      </c>
      <c r="C321" s="127" t="s">
        <v>566</v>
      </c>
      <c r="D321" s="114"/>
      <c r="E321" s="115"/>
    </row>
    <row r="322" spans="1:5" ht="45">
      <c r="A322" s="110"/>
      <c r="B322" s="106" t="s">
        <v>391</v>
      </c>
      <c r="C322" s="127">
        <v>376</v>
      </c>
      <c r="D322" s="114"/>
      <c r="E322" s="115"/>
    </row>
    <row r="323" spans="1:5" ht="15">
      <c r="A323" s="126" t="s">
        <v>392</v>
      </c>
      <c r="B323" s="106" t="s">
        <v>567</v>
      </c>
      <c r="C323" s="127">
        <v>377</v>
      </c>
      <c r="D323" s="114"/>
      <c r="E323" s="115"/>
    </row>
    <row r="324" spans="1:5" ht="45">
      <c r="A324" s="126"/>
      <c r="B324" s="106" t="s">
        <v>568</v>
      </c>
      <c r="C324" s="127">
        <v>378</v>
      </c>
      <c r="D324" s="114"/>
      <c r="E324" s="115"/>
    </row>
    <row r="325" spans="1:5" s="560" customFormat="1" ht="15">
      <c r="A325" s="150"/>
      <c r="B325" s="103" t="s">
        <v>569</v>
      </c>
      <c r="C325" s="113">
        <v>379</v>
      </c>
      <c r="D325" s="136">
        <f>D323+D324</f>
        <v>0</v>
      </c>
      <c r="E325" s="137">
        <f>E323+E324</f>
        <v>0</v>
      </c>
    </row>
    <row r="326" spans="1:5" ht="30">
      <c r="A326" s="126" t="s">
        <v>570</v>
      </c>
      <c r="B326" s="106" t="s">
        <v>571</v>
      </c>
      <c r="C326" s="127">
        <v>385</v>
      </c>
      <c r="D326" s="143" t="s">
        <v>572</v>
      </c>
      <c r="E326" s="144" t="s">
        <v>11</v>
      </c>
    </row>
    <row r="327" spans="1:5" s="560" customFormat="1" ht="45">
      <c r="A327" s="107"/>
      <c r="B327" s="103" t="s">
        <v>573</v>
      </c>
      <c r="C327" s="113">
        <v>386</v>
      </c>
      <c r="D327" s="136">
        <f>D328+D329+D330+D332</f>
        <v>0</v>
      </c>
      <c r="E327" s="137">
        <f>E328+E329+E330+E332</f>
        <v>0</v>
      </c>
    </row>
    <row r="328" spans="1:5" ht="15">
      <c r="A328" s="110"/>
      <c r="B328" s="106" t="s">
        <v>574</v>
      </c>
      <c r="C328" s="127">
        <v>387</v>
      </c>
      <c r="D328" s="114"/>
      <c r="E328" s="115"/>
    </row>
    <row r="329" spans="1:5" ht="30">
      <c r="A329" s="110"/>
      <c r="B329" s="106" t="s">
        <v>575</v>
      </c>
      <c r="C329" s="127">
        <v>388</v>
      </c>
      <c r="D329" s="114"/>
      <c r="E329" s="115"/>
    </row>
    <row r="330" spans="1:5" ht="45">
      <c r="A330" s="110"/>
      <c r="B330" s="106" t="s">
        <v>390</v>
      </c>
      <c r="C330" s="127">
        <v>389</v>
      </c>
      <c r="D330" s="114"/>
      <c r="E330" s="115"/>
    </row>
    <row r="331" spans="1:5" ht="15">
      <c r="A331" s="110"/>
      <c r="B331" s="106" t="s">
        <v>565</v>
      </c>
      <c r="C331" s="370" t="s">
        <v>576</v>
      </c>
      <c r="D331" s="114"/>
      <c r="E331" s="115"/>
    </row>
    <row r="332" spans="1:5" ht="45">
      <c r="A332" s="110"/>
      <c r="B332" s="106" t="s">
        <v>391</v>
      </c>
      <c r="C332" s="127">
        <v>390</v>
      </c>
      <c r="D332" s="114"/>
      <c r="E332" s="115"/>
    </row>
    <row r="333" spans="1:5" s="560" customFormat="1" ht="15">
      <c r="A333" s="150" t="s">
        <v>392</v>
      </c>
      <c r="B333" s="103" t="s">
        <v>577</v>
      </c>
      <c r="C333" s="113">
        <v>391</v>
      </c>
      <c r="D333" s="136">
        <f>D327</f>
        <v>0</v>
      </c>
      <c r="E333" s="137">
        <f>E327</f>
        <v>0</v>
      </c>
    </row>
    <row r="334" spans="1:5" ht="30">
      <c r="A334" s="126"/>
      <c r="B334" s="106" t="s">
        <v>578</v>
      </c>
      <c r="C334" s="127">
        <v>392</v>
      </c>
      <c r="D334" s="114"/>
      <c r="E334" s="115"/>
    </row>
    <row r="335" spans="1:5" ht="18" customHeight="1">
      <c r="A335" s="126"/>
      <c r="B335" s="106" t="s">
        <v>579</v>
      </c>
      <c r="C335" s="127">
        <v>393</v>
      </c>
      <c r="D335" s="114">
        <f>D333+D334</f>
        <v>0</v>
      </c>
      <c r="E335" s="115">
        <f>E333+E334</f>
        <v>0</v>
      </c>
    </row>
    <row r="336" spans="1:5" ht="15">
      <c r="A336" s="126" t="s">
        <v>85</v>
      </c>
      <c r="B336" s="106" t="s">
        <v>580</v>
      </c>
      <c r="C336" s="127">
        <v>400</v>
      </c>
      <c r="D336" s="145" t="s">
        <v>11</v>
      </c>
      <c r="E336" s="144" t="s">
        <v>11</v>
      </c>
    </row>
    <row r="337" spans="1:5" ht="15">
      <c r="A337" s="126" t="s">
        <v>581</v>
      </c>
      <c r="B337" s="106" t="s">
        <v>582</v>
      </c>
      <c r="C337" s="127">
        <v>401</v>
      </c>
      <c r="D337" s="145" t="s">
        <v>11</v>
      </c>
      <c r="E337" s="144" t="s">
        <v>11</v>
      </c>
    </row>
    <row r="338" spans="1:5" s="560" customFormat="1" ht="60.75" customHeight="1">
      <c r="A338" s="107"/>
      <c r="B338" s="103" t="s">
        <v>583</v>
      </c>
      <c r="C338" s="113">
        <v>402</v>
      </c>
      <c r="D338" s="136">
        <f>D339+D340+D341</f>
        <v>0</v>
      </c>
      <c r="E338" s="137">
        <f>E339+E340+E341</f>
        <v>0</v>
      </c>
    </row>
    <row r="339" spans="1:5" ht="30">
      <c r="A339" s="110"/>
      <c r="B339" s="106" t="s">
        <v>584</v>
      </c>
      <c r="C339" s="127">
        <v>403</v>
      </c>
      <c r="D339" s="114"/>
      <c r="E339" s="115"/>
    </row>
    <row r="340" spans="1:5" ht="45">
      <c r="A340" s="110"/>
      <c r="B340" s="106" t="s">
        <v>390</v>
      </c>
      <c r="C340" s="127">
        <v>404</v>
      </c>
      <c r="D340" s="114"/>
      <c r="E340" s="115"/>
    </row>
    <row r="341" spans="1:5" ht="45">
      <c r="A341" s="110"/>
      <c r="B341" s="106" t="s">
        <v>391</v>
      </c>
      <c r="C341" s="127">
        <v>405</v>
      </c>
      <c r="D341" s="114"/>
      <c r="E341" s="115"/>
    </row>
    <row r="342" spans="1:5" ht="45">
      <c r="A342" s="110"/>
      <c r="B342" s="106" t="s">
        <v>585</v>
      </c>
      <c r="C342" s="127">
        <v>406</v>
      </c>
      <c r="D342" s="114"/>
      <c r="E342" s="115"/>
    </row>
    <row r="343" spans="1:5" ht="45">
      <c r="A343" s="110"/>
      <c r="B343" s="106" t="s">
        <v>586</v>
      </c>
      <c r="C343" s="127">
        <v>407</v>
      </c>
      <c r="D343" s="114"/>
      <c r="E343" s="115"/>
    </row>
    <row r="344" spans="1:5" ht="60">
      <c r="A344" s="110"/>
      <c r="B344" s="106" t="s">
        <v>587</v>
      </c>
      <c r="C344" s="127">
        <v>408</v>
      </c>
      <c r="D344" s="114"/>
      <c r="E344" s="115"/>
    </row>
    <row r="345" spans="1:5" s="560" customFormat="1" ht="15">
      <c r="A345" s="107"/>
      <c r="B345" s="103" t="s">
        <v>588</v>
      </c>
      <c r="C345" s="113">
        <v>409</v>
      </c>
      <c r="D345" s="136">
        <f>D338+D342+D343+D344</f>
        <v>0</v>
      </c>
      <c r="E345" s="137">
        <f>E338+E342+E343+E344</f>
        <v>0</v>
      </c>
    </row>
    <row r="346" spans="1:5" s="560" customFormat="1" ht="60">
      <c r="A346" s="107"/>
      <c r="B346" s="103" t="s">
        <v>589</v>
      </c>
      <c r="C346" s="113">
        <v>410</v>
      </c>
      <c r="D346" s="136">
        <f>D347+D348+D349</f>
        <v>0</v>
      </c>
      <c r="E346" s="137">
        <f>E347+E348+E349</f>
        <v>0</v>
      </c>
    </row>
    <row r="347" spans="1:5" ht="30">
      <c r="A347" s="110"/>
      <c r="B347" s="106" t="s">
        <v>590</v>
      </c>
      <c r="C347" s="127">
        <v>411</v>
      </c>
      <c r="D347" s="114"/>
      <c r="E347" s="115"/>
    </row>
    <row r="348" spans="1:5" ht="45">
      <c r="A348" s="110"/>
      <c r="B348" s="106" t="s">
        <v>390</v>
      </c>
      <c r="C348" s="127">
        <v>412</v>
      </c>
      <c r="D348" s="114"/>
      <c r="E348" s="115"/>
    </row>
    <row r="349" spans="1:5" ht="45">
      <c r="A349" s="110"/>
      <c r="B349" s="106" t="s">
        <v>391</v>
      </c>
      <c r="C349" s="127">
        <v>413</v>
      </c>
      <c r="D349" s="114"/>
      <c r="E349" s="115"/>
    </row>
    <row r="350" spans="1:5" ht="30">
      <c r="A350" s="110"/>
      <c r="B350" s="106" t="s">
        <v>591</v>
      </c>
      <c r="C350" s="127">
        <v>414</v>
      </c>
      <c r="D350" s="114"/>
      <c r="E350" s="115"/>
    </row>
    <row r="351" spans="1:5" ht="31.5" customHeight="1">
      <c r="A351" s="110"/>
      <c r="B351" s="106" t="s">
        <v>592</v>
      </c>
      <c r="C351" s="127">
        <v>415</v>
      </c>
      <c r="D351" s="114"/>
      <c r="E351" s="115"/>
    </row>
    <row r="352" spans="1:5" s="560" customFormat="1" ht="15">
      <c r="A352" s="107"/>
      <c r="B352" s="103" t="s">
        <v>593</v>
      </c>
      <c r="C352" s="113">
        <v>416</v>
      </c>
      <c r="D352" s="136">
        <f>D346+D350+D351</f>
        <v>0</v>
      </c>
      <c r="E352" s="137">
        <f>E346+E350+E351</f>
        <v>0</v>
      </c>
    </row>
    <row r="353" spans="1:5" s="560" customFormat="1" ht="15">
      <c r="A353" s="107"/>
      <c r="B353" s="103" t="s">
        <v>594</v>
      </c>
      <c r="C353" s="113">
        <v>417</v>
      </c>
      <c r="D353" s="136">
        <f>D345+D352</f>
        <v>0</v>
      </c>
      <c r="E353" s="137">
        <f>E345+E352</f>
        <v>0</v>
      </c>
    </row>
    <row r="354" spans="1:5" ht="15">
      <c r="A354" s="110"/>
      <c r="B354" s="106" t="s">
        <v>595</v>
      </c>
      <c r="C354" s="127">
        <v>418</v>
      </c>
      <c r="D354" s="114"/>
      <c r="E354" s="115"/>
    </row>
    <row r="355" spans="1:5" ht="15">
      <c r="A355" s="110"/>
      <c r="B355" s="106" t="s">
        <v>596</v>
      </c>
      <c r="C355" s="127">
        <v>419</v>
      </c>
      <c r="D355" s="114"/>
      <c r="E355" s="115"/>
    </row>
    <row r="356" spans="1:5" s="560" customFormat="1" ht="15">
      <c r="A356" s="107"/>
      <c r="B356" s="103" t="s">
        <v>597</v>
      </c>
      <c r="C356" s="113">
        <v>420</v>
      </c>
      <c r="D356" s="136">
        <f>D354+D355</f>
        <v>0</v>
      </c>
      <c r="E356" s="137">
        <f>E354+E355</f>
        <v>0</v>
      </c>
    </row>
    <row r="357" spans="1:5" s="560" customFormat="1" ht="45">
      <c r="A357" s="107"/>
      <c r="B357" s="106" t="s">
        <v>598</v>
      </c>
      <c r="C357" s="370">
        <v>421</v>
      </c>
      <c r="D357" s="136"/>
      <c r="E357" s="137"/>
    </row>
    <row r="358" spans="1:5" s="563" customFormat="1" ht="60">
      <c r="A358" s="107"/>
      <c r="B358" s="103" t="s">
        <v>599</v>
      </c>
      <c r="C358" s="113">
        <v>422</v>
      </c>
      <c r="D358" s="108">
        <f>D359+D360+D361+D362</f>
        <v>0</v>
      </c>
      <c r="E358" s="109">
        <f>E359+E360+E361+E362</f>
        <v>0</v>
      </c>
    </row>
    <row r="359" spans="1:5" s="101" customFormat="1" ht="45">
      <c r="A359" s="110"/>
      <c r="B359" s="106" t="s">
        <v>600</v>
      </c>
      <c r="C359" s="127">
        <v>423</v>
      </c>
      <c r="D359" s="111"/>
      <c r="E359" s="112"/>
    </row>
    <row r="360" spans="1:5" s="101" customFormat="1" ht="45">
      <c r="A360" s="110"/>
      <c r="B360" s="106" t="s">
        <v>601</v>
      </c>
      <c r="C360" s="127">
        <v>424</v>
      </c>
      <c r="D360" s="111"/>
      <c r="E360" s="112"/>
    </row>
    <row r="361" spans="1:5" s="101" customFormat="1" ht="45">
      <c r="A361" s="110"/>
      <c r="B361" s="106" t="s">
        <v>391</v>
      </c>
      <c r="C361" s="127">
        <v>425</v>
      </c>
      <c r="D361" s="111"/>
      <c r="E361" s="112"/>
    </row>
    <row r="362" spans="1:5" s="101" customFormat="1" ht="30">
      <c r="A362" s="110"/>
      <c r="B362" s="106" t="s">
        <v>602</v>
      </c>
      <c r="C362" s="127">
        <v>426</v>
      </c>
      <c r="D362" s="111"/>
      <c r="E362" s="112"/>
    </row>
    <row r="363" spans="1:5" s="563" customFormat="1" ht="60">
      <c r="A363" s="107"/>
      <c r="B363" s="106" t="s">
        <v>603</v>
      </c>
      <c r="C363" s="113">
        <v>427</v>
      </c>
      <c r="D363" s="108">
        <f>D364+D365</f>
        <v>0</v>
      </c>
      <c r="E363" s="109">
        <f>E364+E365</f>
        <v>0</v>
      </c>
    </row>
    <row r="364" spans="1:5" s="101" customFormat="1" ht="33" customHeight="1">
      <c r="A364" s="110"/>
      <c r="B364" s="106" t="s">
        <v>600</v>
      </c>
      <c r="C364" s="127">
        <v>428</v>
      </c>
      <c r="D364" s="111"/>
      <c r="E364" s="112"/>
    </row>
    <row r="365" spans="1:5" s="563" customFormat="1" ht="45">
      <c r="A365" s="107"/>
      <c r="B365" s="106" t="s">
        <v>604</v>
      </c>
      <c r="C365" s="113">
        <v>429</v>
      </c>
      <c r="D365" s="108">
        <f>D366+D367</f>
        <v>0</v>
      </c>
      <c r="E365" s="109">
        <f>E366+E367</f>
        <v>0</v>
      </c>
    </row>
    <row r="366" spans="1:5" s="101" customFormat="1" ht="45">
      <c r="A366" s="110"/>
      <c r="B366" s="106" t="s">
        <v>391</v>
      </c>
      <c r="C366" s="127" t="s">
        <v>1375</v>
      </c>
      <c r="D366" s="111"/>
      <c r="E366" s="112"/>
    </row>
    <row r="367" spans="1:5" s="101" customFormat="1" ht="30">
      <c r="A367" s="110"/>
      <c r="B367" s="106" t="s">
        <v>605</v>
      </c>
      <c r="C367" s="127" t="s">
        <v>1376</v>
      </c>
      <c r="D367" s="111"/>
      <c r="E367" s="112"/>
    </row>
    <row r="368" spans="1:5" ht="15">
      <c r="A368" s="126" t="s">
        <v>606</v>
      </c>
      <c r="B368" s="106" t="s">
        <v>607</v>
      </c>
      <c r="C368" s="127">
        <v>430</v>
      </c>
      <c r="D368" s="145" t="s">
        <v>11</v>
      </c>
      <c r="E368" s="144" t="s">
        <v>11</v>
      </c>
    </row>
    <row r="369" spans="1:5" s="560" customFormat="1" ht="45">
      <c r="A369" s="107"/>
      <c r="B369" s="103" t="s">
        <v>608</v>
      </c>
      <c r="C369" s="113">
        <v>431</v>
      </c>
      <c r="D369" s="136">
        <f>D370+D371+D372</f>
        <v>0</v>
      </c>
      <c r="E369" s="137">
        <f>E370+E371+E372</f>
        <v>0</v>
      </c>
    </row>
    <row r="370" spans="1:5" ht="30">
      <c r="A370" s="110"/>
      <c r="B370" s="106" t="s">
        <v>609</v>
      </c>
      <c r="C370" s="127">
        <v>432</v>
      </c>
      <c r="D370" s="114"/>
      <c r="E370" s="115"/>
    </row>
    <row r="371" spans="1:5" ht="45">
      <c r="A371" s="110"/>
      <c r="B371" s="106" t="s">
        <v>390</v>
      </c>
      <c r="C371" s="127">
        <v>433</v>
      </c>
      <c r="D371" s="114"/>
      <c r="E371" s="115"/>
    </row>
    <row r="372" spans="1:5" ht="45">
      <c r="A372" s="110"/>
      <c r="B372" s="106" t="s">
        <v>391</v>
      </c>
      <c r="C372" s="127">
        <v>434</v>
      </c>
      <c r="D372" s="114"/>
      <c r="E372" s="115"/>
    </row>
    <row r="373" spans="1:5" ht="45">
      <c r="A373" s="110"/>
      <c r="B373" s="106" t="s">
        <v>610</v>
      </c>
      <c r="C373" s="127">
        <v>435</v>
      </c>
      <c r="D373" s="114"/>
      <c r="E373" s="115"/>
    </row>
    <row r="374" spans="1:5" ht="30">
      <c r="A374" s="110"/>
      <c r="B374" s="106" t="s">
        <v>611</v>
      </c>
      <c r="C374" s="127">
        <v>436</v>
      </c>
      <c r="D374" s="114"/>
      <c r="E374" s="115"/>
    </row>
    <row r="375" spans="1:5" s="560" customFormat="1" ht="15">
      <c r="A375" s="107"/>
      <c r="B375" s="103" t="s">
        <v>612</v>
      </c>
      <c r="C375" s="113">
        <v>437</v>
      </c>
      <c r="D375" s="136">
        <f>D369+D373+D374</f>
        <v>0</v>
      </c>
      <c r="E375" s="137">
        <f>E369+E373+E374</f>
        <v>0</v>
      </c>
    </row>
    <row r="376" spans="1:5" s="560" customFormat="1" ht="60">
      <c r="A376" s="107"/>
      <c r="B376" s="103" t="s">
        <v>613</v>
      </c>
      <c r="C376" s="113">
        <v>438</v>
      </c>
      <c r="D376" s="136">
        <f>D377+D378+D379</f>
        <v>0</v>
      </c>
      <c r="E376" s="137">
        <f>E377+E378+E379</f>
        <v>0</v>
      </c>
    </row>
    <row r="377" spans="1:5" ht="15">
      <c r="A377" s="110"/>
      <c r="B377" s="106" t="s">
        <v>614</v>
      </c>
      <c r="C377" s="127">
        <v>439</v>
      </c>
      <c r="D377" s="114"/>
      <c r="E377" s="115"/>
    </row>
    <row r="378" spans="1:5" ht="45">
      <c r="A378" s="110"/>
      <c r="B378" s="106" t="s">
        <v>390</v>
      </c>
      <c r="C378" s="127">
        <v>440</v>
      </c>
      <c r="D378" s="114"/>
      <c r="E378" s="115"/>
    </row>
    <row r="379" spans="1:5" ht="45">
      <c r="A379" s="110"/>
      <c r="B379" s="106" t="s">
        <v>391</v>
      </c>
      <c r="C379" s="127">
        <v>441</v>
      </c>
      <c r="D379" s="114"/>
      <c r="E379" s="115"/>
    </row>
    <row r="380" spans="1:5" ht="30">
      <c r="A380" s="110"/>
      <c r="B380" s="106" t="s">
        <v>615</v>
      </c>
      <c r="C380" s="127">
        <v>442</v>
      </c>
      <c r="D380" s="114"/>
      <c r="E380" s="115"/>
    </row>
    <row r="381" spans="1:5" ht="30">
      <c r="A381" s="110"/>
      <c r="B381" s="106" t="s">
        <v>616</v>
      </c>
      <c r="C381" s="127">
        <v>443</v>
      </c>
      <c r="D381" s="114"/>
      <c r="E381" s="115"/>
    </row>
    <row r="382" spans="1:5" s="560" customFormat="1" ht="15">
      <c r="A382" s="107"/>
      <c r="B382" s="103" t="s">
        <v>617</v>
      </c>
      <c r="C382" s="113">
        <v>444</v>
      </c>
      <c r="D382" s="136">
        <f>D376+D380+D381</f>
        <v>0</v>
      </c>
      <c r="E382" s="137">
        <f>E376+E380+E381</f>
        <v>0</v>
      </c>
    </row>
    <row r="383" spans="1:5" s="560" customFormat="1" ht="15">
      <c r="A383" s="107"/>
      <c r="B383" s="103" t="s">
        <v>1271</v>
      </c>
      <c r="C383" s="113">
        <v>445</v>
      </c>
      <c r="D383" s="136">
        <f>D375+D382</f>
        <v>0</v>
      </c>
      <c r="E383" s="137">
        <f>E375+E382</f>
        <v>0</v>
      </c>
    </row>
    <row r="384" spans="1:5" s="559" customFormat="1" ht="45">
      <c r="A384" s="350"/>
      <c r="B384" s="351" t="s">
        <v>1272</v>
      </c>
      <c r="C384" s="352">
        <v>446</v>
      </c>
      <c r="D384" s="353"/>
      <c r="E384" s="354"/>
    </row>
    <row r="385" spans="1:5" s="563" customFormat="1" ht="45">
      <c r="A385" s="107"/>
      <c r="B385" s="103" t="s">
        <v>618</v>
      </c>
      <c r="C385" s="113">
        <v>447</v>
      </c>
      <c r="D385" s="108">
        <f>D386+D387+D388+D389</f>
        <v>0</v>
      </c>
      <c r="E385" s="109">
        <f>E386+E387+E388+E389</f>
        <v>0</v>
      </c>
    </row>
    <row r="386" spans="1:5" s="101" customFormat="1" ht="45">
      <c r="A386" s="110"/>
      <c r="B386" s="106" t="s">
        <v>619</v>
      </c>
      <c r="C386" s="127">
        <v>448</v>
      </c>
      <c r="D386" s="111"/>
      <c r="E386" s="112"/>
    </row>
    <row r="387" spans="1:5" s="101" customFormat="1" ht="33" customHeight="1">
      <c r="A387" s="110"/>
      <c r="B387" s="106" t="s">
        <v>620</v>
      </c>
      <c r="C387" s="127">
        <v>449</v>
      </c>
      <c r="D387" s="111"/>
      <c r="E387" s="112"/>
    </row>
    <row r="388" spans="1:5" s="101" customFormat="1" ht="45">
      <c r="A388" s="110"/>
      <c r="B388" s="106" t="s">
        <v>391</v>
      </c>
      <c r="C388" s="127">
        <v>450</v>
      </c>
      <c r="D388" s="111"/>
      <c r="E388" s="112"/>
    </row>
    <row r="389" spans="1:5" s="101" customFormat="1" ht="30">
      <c r="A389" s="110"/>
      <c r="B389" s="106" t="s">
        <v>602</v>
      </c>
      <c r="C389" s="127">
        <v>451</v>
      </c>
      <c r="D389" s="111"/>
      <c r="E389" s="112"/>
    </row>
    <row r="390" spans="1:5" s="563" customFormat="1" ht="63" customHeight="1">
      <c r="A390" s="107"/>
      <c r="B390" s="103" t="s">
        <v>621</v>
      </c>
      <c r="C390" s="113">
        <v>452</v>
      </c>
      <c r="D390" s="108">
        <f>D391+D391+D392</f>
        <v>0</v>
      </c>
      <c r="E390" s="109">
        <f>E391+E391+E392</f>
        <v>0</v>
      </c>
    </row>
    <row r="391" spans="1:5" s="101" customFormat="1" ht="33.75" customHeight="1">
      <c r="A391" s="110"/>
      <c r="B391" s="106" t="s">
        <v>622</v>
      </c>
      <c r="C391" s="127">
        <v>453</v>
      </c>
      <c r="D391" s="111"/>
      <c r="E391" s="112"/>
    </row>
    <row r="392" spans="1:5" s="563" customFormat="1" ht="45">
      <c r="A392" s="107"/>
      <c r="B392" s="103" t="s">
        <v>623</v>
      </c>
      <c r="C392" s="113">
        <v>454</v>
      </c>
      <c r="D392" s="108">
        <f>D393+D394</f>
        <v>0</v>
      </c>
      <c r="E392" s="109">
        <f>E393+E394</f>
        <v>0</v>
      </c>
    </row>
    <row r="393" spans="1:5" s="101" customFormat="1" ht="45">
      <c r="A393" s="110"/>
      <c r="B393" s="106" t="s">
        <v>391</v>
      </c>
      <c r="C393" s="127" t="s">
        <v>1377</v>
      </c>
      <c r="D393" s="111"/>
      <c r="E393" s="112"/>
    </row>
    <row r="394" spans="1:5" s="101" customFormat="1" ht="30">
      <c r="A394" s="110"/>
      <c r="B394" s="106" t="s">
        <v>624</v>
      </c>
      <c r="C394" s="127" t="s">
        <v>1378</v>
      </c>
      <c r="D394" s="111"/>
      <c r="E394" s="112"/>
    </row>
    <row r="395" spans="1:6" ht="15">
      <c r="A395" s="126" t="s">
        <v>499</v>
      </c>
      <c r="B395" s="106" t="s">
        <v>625</v>
      </c>
      <c r="C395" s="127">
        <v>455</v>
      </c>
      <c r="D395" s="145" t="s">
        <v>11</v>
      </c>
      <c r="E395" s="144" t="s">
        <v>11</v>
      </c>
      <c r="F395" s="564"/>
    </row>
    <row r="396" spans="1:6" ht="15">
      <c r="A396" s="126" t="s">
        <v>501</v>
      </c>
      <c r="B396" s="106" t="s">
        <v>626</v>
      </c>
      <c r="C396" s="127">
        <v>456</v>
      </c>
      <c r="D396" s="145" t="s">
        <v>11</v>
      </c>
      <c r="E396" s="144" t="s">
        <v>11</v>
      </c>
      <c r="F396" s="564"/>
    </row>
    <row r="397" spans="1:5" s="560" customFormat="1" ht="45">
      <c r="A397" s="107"/>
      <c r="B397" s="103" t="s">
        <v>1273</v>
      </c>
      <c r="C397" s="113">
        <v>457</v>
      </c>
      <c r="D397" s="136">
        <f>D398+D399+D403+D404</f>
        <v>61367</v>
      </c>
      <c r="E397" s="137">
        <f>E398+E399+E403+E404</f>
        <v>55128</v>
      </c>
    </row>
    <row r="398" spans="1:5" ht="15">
      <c r="A398" s="110"/>
      <c r="B398" s="106" t="s">
        <v>627</v>
      </c>
      <c r="C398" s="127">
        <v>458</v>
      </c>
      <c r="D398" s="114"/>
      <c r="E398" s="115"/>
    </row>
    <row r="399" spans="1:5" s="560" customFormat="1" ht="15">
      <c r="A399" s="107"/>
      <c r="B399" s="103" t="s">
        <v>628</v>
      </c>
      <c r="C399" s="113">
        <v>459</v>
      </c>
      <c r="D399" s="136">
        <f>D400+D401+D402</f>
        <v>61367</v>
      </c>
      <c r="E399" s="137">
        <f>E400+E401+E402</f>
        <v>55128</v>
      </c>
    </row>
    <row r="400" spans="1:5" ht="30">
      <c r="A400" s="110"/>
      <c r="B400" s="106" t="s">
        <v>412</v>
      </c>
      <c r="C400" s="127">
        <v>460</v>
      </c>
      <c r="D400" s="114"/>
      <c r="E400" s="115"/>
    </row>
    <row r="401" spans="1:5" ht="30">
      <c r="A401" s="110"/>
      <c r="B401" s="106" t="s">
        <v>413</v>
      </c>
      <c r="C401" s="127">
        <v>461</v>
      </c>
      <c r="D401" s="114"/>
      <c r="E401" s="115"/>
    </row>
    <row r="402" spans="1:5" ht="15">
      <c r="A402" s="110"/>
      <c r="B402" s="106" t="s">
        <v>414</v>
      </c>
      <c r="C402" s="127">
        <v>462</v>
      </c>
      <c r="D402" s="114">
        <v>61367</v>
      </c>
      <c r="E402" s="115">
        <v>55128</v>
      </c>
    </row>
    <row r="403" spans="1:5" ht="45">
      <c r="A403" s="110"/>
      <c r="B403" s="106" t="s">
        <v>390</v>
      </c>
      <c r="C403" s="127">
        <v>463</v>
      </c>
      <c r="D403" s="114"/>
      <c r="E403" s="115"/>
    </row>
    <row r="404" spans="1:5" ht="45">
      <c r="A404" s="110"/>
      <c r="B404" s="106" t="s">
        <v>391</v>
      </c>
      <c r="C404" s="127">
        <v>464</v>
      </c>
      <c r="D404" s="114"/>
      <c r="E404" s="115"/>
    </row>
    <row r="405" spans="1:5" s="560" customFormat="1" ht="48" customHeight="1">
      <c r="A405" s="107"/>
      <c r="B405" s="103" t="s">
        <v>1274</v>
      </c>
      <c r="C405" s="113">
        <v>465</v>
      </c>
      <c r="D405" s="136">
        <f>D406+D407+D411+D412</f>
        <v>94390</v>
      </c>
      <c r="E405" s="137">
        <f>E406+E407+E411+E412</f>
        <v>88598</v>
      </c>
    </row>
    <row r="406" spans="1:5" ht="15">
      <c r="A406" s="110"/>
      <c r="B406" s="166" t="s">
        <v>629</v>
      </c>
      <c r="C406" s="127">
        <v>466</v>
      </c>
      <c r="D406" s="114"/>
      <c r="E406" s="115"/>
    </row>
    <row r="407" spans="1:5" s="560" customFormat="1" ht="15">
      <c r="A407" s="107"/>
      <c r="B407" s="167" t="s">
        <v>630</v>
      </c>
      <c r="C407" s="113">
        <v>467</v>
      </c>
      <c r="D407" s="136">
        <f>D408+D409+D410</f>
        <v>94390</v>
      </c>
      <c r="E407" s="137">
        <f>E408+E409+E410</f>
        <v>88598</v>
      </c>
    </row>
    <row r="408" spans="1:5" ht="30">
      <c r="A408" s="110"/>
      <c r="B408" s="166" t="s">
        <v>412</v>
      </c>
      <c r="C408" s="127" t="s">
        <v>1379</v>
      </c>
      <c r="D408" s="114"/>
      <c r="E408" s="115"/>
    </row>
    <row r="409" spans="1:5" ht="30">
      <c r="A409" s="110"/>
      <c r="B409" s="166" t="s">
        <v>449</v>
      </c>
      <c r="C409" s="127" t="s">
        <v>1380</v>
      </c>
      <c r="D409" s="114"/>
      <c r="E409" s="115"/>
    </row>
    <row r="410" spans="1:5" ht="15">
      <c r="A410" s="110"/>
      <c r="B410" s="166" t="s">
        <v>414</v>
      </c>
      <c r="C410" s="127" t="s">
        <v>1381</v>
      </c>
      <c r="D410" s="114">
        <v>94390</v>
      </c>
      <c r="E410" s="115">
        <v>88598</v>
      </c>
    </row>
    <row r="411" spans="1:5" ht="45">
      <c r="A411" s="110"/>
      <c r="B411" s="166" t="s">
        <v>390</v>
      </c>
      <c r="C411" s="127" t="s">
        <v>1382</v>
      </c>
      <c r="D411" s="114"/>
      <c r="E411" s="115"/>
    </row>
    <row r="412" spans="1:5" ht="45">
      <c r="A412" s="110"/>
      <c r="B412" s="166" t="s">
        <v>391</v>
      </c>
      <c r="C412" s="127" t="s">
        <v>1383</v>
      </c>
      <c r="D412" s="114"/>
      <c r="E412" s="115"/>
    </row>
    <row r="413" spans="1:5" ht="30">
      <c r="A413" s="110"/>
      <c r="B413" s="166" t="s">
        <v>631</v>
      </c>
      <c r="C413" s="127">
        <v>469</v>
      </c>
      <c r="D413" s="114"/>
      <c r="E413" s="115"/>
    </row>
    <row r="414" spans="1:5" ht="30">
      <c r="A414" s="126" t="s">
        <v>514</v>
      </c>
      <c r="B414" s="355" t="s">
        <v>632</v>
      </c>
      <c r="C414" s="127">
        <v>470</v>
      </c>
      <c r="D414" s="143" t="s">
        <v>633</v>
      </c>
      <c r="E414" s="144" t="s">
        <v>11</v>
      </c>
    </row>
    <row r="415" spans="1:5" ht="30">
      <c r="A415" s="110"/>
      <c r="B415" s="166" t="s">
        <v>1275</v>
      </c>
      <c r="C415" s="127">
        <v>471</v>
      </c>
      <c r="D415" s="168"/>
      <c r="E415" s="135">
        <v>172159</v>
      </c>
    </row>
    <row r="416" spans="1:5" ht="30">
      <c r="A416" s="110"/>
      <c r="B416" s="166" t="s">
        <v>634</v>
      </c>
      <c r="C416" s="127">
        <v>472</v>
      </c>
      <c r="D416" s="168"/>
      <c r="E416" s="135"/>
    </row>
    <row r="417" spans="1:5" ht="30">
      <c r="A417" s="110"/>
      <c r="B417" s="166" t="s">
        <v>635</v>
      </c>
      <c r="C417" s="127">
        <v>473</v>
      </c>
      <c r="D417" s="168">
        <v>325410</v>
      </c>
      <c r="E417" s="135">
        <v>294592</v>
      </c>
    </row>
    <row r="418" spans="1:5" ht="15">
      <c r="A418" s="110"/>
      <c r="B418" s="166" t="s">
        <v>636</v>
      </c>
      <c r="C418" s="127">
        <v>474</v>
      </c>
      <c r="D418" s="168"/>
      <c r="E418" s="115"/>
    </row>
    <row r="419" spans="1:5" s="560" customFormat="1" ht="45">
      <c r="A419" s="107"/>
      <c r="B419" s="167" t="s">
        <v>637</v>
      </c>
      <c r="C419" s="113">
        <v>475</v>
      </c>
      <c r="D419" s="136">
        <f>D420+D421</f>
        <v>0</v>
      </c>
      <c r="E419" s="137">
        <f>E420+E421</f>
        <v>0</v>
      </c>
    </row>
    <row r="420" spans="1:5" ht="15">
      <c r="A420" s="110"/>
      <c r="B420" s="166" t="s">
        <v>638</v>
      </c>
      <c r="C420" s="127" t="s">
        <v>1384</v>
      </c>
      <c r="D420" s="114"/>
      <c r="E420" s="115"/>
    </row>
    <row r="421" spans="1:5" ht="15">
      <c r="A421" s="110"/>
      <c r="B421" s="166" t="s">
        <v>639</v>
      </c>
      <c r="C421" s="127" t="s">
        <v>1385</v>
      </c>
      <c r="D421" s="114"/>
      <c r="E421" s="115"/>
    </row>
    <row r="422" spans="1:5" s="560" customFormat="1" ht="15">
      <c r="A422" s="107"/>
      <c r="B422" s="167" t="s">
        <v>640</v>
      </c>
      <c r="C422" s="113">
        <v>476</v>
      </c>
      <c r="D422" s="136">
        <f>D415+D416+D417+D418+D419</f>
        <v>325410</v>
      </c>
      <c r="E422" s="137">
        <f>E415+E416+E417+E418+E419</f>
        <v>466751</v>
      </c>
    </row>
    <row r="423" spans="1:5" ht="30">
      <c r="A423" s="110"/>
      <c r="B423" s="166" t="s">
        <v>641</v>
      </c>
      <c r="C423" s="127">
        <v>477</v>
      </c>
      <c r="D423" s="114"/>
      <c r="E423" s="115"/>
    </row>
    <row r="424" spans="1:5" ht="45">
      <c r="A424" s="110"/>
      <c r="B424" s="166" t="s">
        <v>642</v>
      </c>
      <c r="C424" s="127">
        <v>478</v>
      </c>
      <c r="D424" s="114"/>
      <c r="E424" s="115"/>
    </row>
    <row r="425" spans="1:5" ht="60">
      <c r="A425" s="110"/>
      <c r="B425" s="166" t="s">
        <v>643</v>
      </c>
      <c r="C425" s="127">
        <v>479</v>
      </c>
      <c r="D425" s="114"/>
      <c r="E425" s="115"/>
    </row>
    <row r="426" spans="1:5" ht="30" customHeight="1">
      <c r="A426" s="110"/>
      <c r="B426" s="166" t="s">
        <v>644</v>
      </c>
      <c r="C426" s="127">
        <v>480</v>
      </c>
      <c r="D426" s="114"/>
      <c r="E426" s="115"/>
    </row>
    <row r="427" spans="1:5" ht="45">
      <c r="A427" s="110"/>
      <c r="B427" s="166" t="s">
        <v>645</v>
      </c>
      <c r="C427" s="127">
        <v>481</v>
      </c>
      <c r="D427" s="114"/>
      <c r="E427" s="115"/>
    </row>
    <row r="428" spans="1:5" ht="60">
      <c r="A428" s="110"/>
      <c r="B428" s="166" t="s">
        <v>646</v>
      </c>
      <c r="C428" s="127">
        <v>482</v>
      </c>
      <c r="D428" s="114"/>
      <c r="E428" s="115"/>
    </row>
    <row r="429" spans="1:5" ht="60">
      <c r="A429" s="110"/>
      <c r="B429" s="166" t="s">
        <v>647</v>
      </c>
      <c r="C429" s="127" t="s">
        <v>1386</v>
      </c>
      <c r="D429" s="114"/>
      <c r="E429" s="115"/>
    </row>
    <row r="430" spans="1:5" ht="45">
      <c r="A430" s="110"/>
      <c r="B430" s="166" t="s">
        <v>648</v>
      </c>
      <c r="C430" s="127">
        <v>483</v>
      </c>
      <c r="D430" s="114"/>
      <c r="E430" s="115"/>
    </row>
    <row r="431" spans="1:5" ht="30">
      <c r="A431" s="110"/>
      <c r="B431" s="166" t="s">
        <v>649</v>
      </c>
      <c r="C431" s="127">
        <v>484</v>
      </c>
      <c r="D431" s="114"/>
      <c r="E431" s="115"/>
    </row>
    <row r="432" spans="1:5" ht="30">
      <c r="A432" s="110"/>
      <c r="B432" s="166" t="s">
        <v>650</v>
      </c>
      <c r="C432" s="127">
        <v>485</v>
      </c>
      <c r="D432" s="114"/>
      <c r="E432" s="115"/>
    </row>
    <row r="433" spans="1:5" ht="45">
      <c r="A433" s="110"/>
      <c r="B433" s="166" t="s">
        <v>651</v>
      </c>
      <c r="C433" s="127">
        <v>486</v>
      </c>
      <c r="D433" s="114"/>
      <c r="E433" s="115"/>
    </row>
    <row r="434" spans="1:5" s="560" customFormat="1" ht="15">
      <c r="A434" s="107"/>
      <c r="B434" s="167" t="s">
        <v>652</v>
      </c>
      <c r="C434" s="113">
        <v>487</v>
      </c>
      <c r="D434" s="136">
        <f>SUM(D424:D433)</f>
        <v>0</v>
      </c>
      <c r="E434" s="137">
        <f>SUM(E424:E433)</f>
        <v>0</v>
      </c>
    </row>
    <row r="435" spans="1:5" s="563" customFormat="1" ht="15">
      <c r="A435" s="107"/>
      <c r="B435" s="167" t="s">
        <v>653</v>
      </c>
      <c r="C435" s="113">
        <v>488</v>
      </c>
      <c r="D435" s="108" t="s">
        <v>194</v>
      </c>
      <c r="E435" s="109" t="s">
        <v>194</v>
      </c>
    </row>
    <row r="436" spans="1:5" s="563" customFormat="1" ht="15">
      <c r="A436" s="107"/>
      <c r="B436" s="169" t="s">
        <v>654</v>
      </c>
      <c r="C436" s="113">
        <v>489</v>
      </c>
      <c r="D436" s="136">
        <f>D437+D438+D439+D441+D442+D443</f>
        <v>0</v>
      </c>
      <c r="E436" s="137">
        <f>E437+E438+E439+E441+E442+E443</f>
        <v>0</v>
      </c>
    </row>
    <row r="437" spans="1:5" s="101" customFormat="1" ht="30">
      <c r="A437" s="110"/>
      <c r="B437" s="169" t="s">
        <v>655</v>
      </c>
      <c r="C437" s="127" t="s">
        <v>1387</v>
      </c>
      <c r="D437" s="114"/>
      <c r="E437" s="115"/>
    </row>
    <row r="438" spans="1:5" s="101" customFormat="1" ht="35.25" customHeight="1">
      <c r="A438" s="110"/>
      <c r="B438" s="169" t="s">
        <v>656</v>
      </c>
      <c r="C438" s="127" t="s">
        <v>1388</v>
      </c>
      <c r="D438" s="114"/>
      <c r="E438" s="115"/>
    </row>
    <row r="439" spans="1:5" s="101" customFormat="1" ht="60">
      <c r="A439" s="110"/>
      <c r="B439" s="169" t="s">
        <v>657</v>
      </c>
      <c r="C439" s="142" t="s">
        <v>658</v>
      </c>
      <c r="D439" s="114"/>
      <c r="E439" s="115"/>
    </row>
    <row r="440" spans="1:5" s="101" customFormat="1" ht="45">
      <c r="A440" s="110"/>
      <c r="B440" s="169" t="s">
        <v>1277</v>
      </c>
      <c r="C440" s="127" t="s">
        <v>1389</v>
      </c>
      <c r="D440" s="114"/>
      <c r="E440" s="115"/>
    </row>
    <row r="441" spans="1:5" s="101" customFormat="1" ht="60">
      <c r="A441" s="110"/>
      <c r="B441" s="169" t="s">
        <v>1278</v>
      </c>
      <c r="C441" s="142" t="s">
        <v>1276</v>
      </c>
      <c r="D441" s="114"/>
      <c r="E441" s="115"/>
    </row>
    <row r="442" spans="1:5" s="101" customFormat="1" ht="57">
      <c r="A442" s="110"/>
      <c r="B442" s="401" t="s">
        <v>1400</v>
      </c>
      <c r="C442" s="402" t="s">
        <v>1396</v>
      </c>
      <c r="D442" s="401"/>
      <c r="E442" s="557"/>
    </row>
    <row r="443" spans="1:5" s="101" customFormat="1" ht="71.25">
      <c r="A443" s="110"/>
      <c r="B443" s="401" t="s">
        <v>1401</v>
      </c>
      <c r="C443" s="402" t="s">
        <v>1397</v>
      </c>
      <c r="D443" s="401"/>
      <c r="E443" s="557"/>
    </row>
    <row r="444" spans="1:5" s="563" customFormat="1" ht="15">
      <c r="A444" s="107"/>
      <c r="B444" s="169" t="s">
        <v>659</v>
      </c>
      <c r="C444" s="113" t="s">
        <v>1390</v>
      </c>
      <c r="D444" s="136">
        <f>D445+D446+D447+D448+D448+D449+D450+D451</f>
        <v>0</v>
      </c>
      <c r="E444" s="137">
        <f>E445+E446+E447+E448+E448+E449+E450+E451</f>
        <v>0</v>
      </c>
    </row>
    <row r="445" spans="1:5" s="101" customFormat="1" ht="30">
      <c r="A445" s="110"/>
      <c r="B445" s="169" t="s">
        <v>660</v>
      </c>
      <c r="C445" s="127" t="s">
        <v>1391</v>
      </c>
      <c r="D445" s="114"/>
      <c r="E445" s="115"/>
    </row>
    <row r="446" spans="1:5" s="101" customFormat="1" ht="30">
      <c r="A446" s="110"/>
      <c r="B446" s="169" t="s">
        <v>661</v>
      </c>
      <c r="C446" s="371" t="s">
        <v>1392</v>
      </c>
      <c r="D446" s="114"/>
      <c r="E446" s="115"/>
    </row>
    <row r="447" spans="1:5" s="101" customFormat="1" ht="60">
      <c r="A447" s="110"/>
      <c r="B447" s="169" t="s">
        <v>662</v>
      </c>
      <c r="C447" s="372" t="s">
        <v>1393</v>
      </c>
      <c r="D447" s="114"/>
      <c r="E447" s="115"/>
    </row>
    <row r="448" spans="1:5" s="101" customFormat="1" ht="45">
      <c r="A448" s="110"/>
      <c r="B448" s="169" t="s">
        <v>1280</v>
      </c>
      <c r="C448" s="371" t="s">
        <v>1394</v>
      </c>
      <c r="D448" s="114"/>
      <c r="E448" s="115"/>
    </row>
    <row r="449" spans="1:5" s="101" customFormat="1" ht="60">
      <c r="A449" s="110"/>
      <c r="B449" s="169" t="s">
        <v>1281</v>
      </c>
      <c r="C449" s="372" t="s">
        <v>1395</v>
      </c>
      <c r="D449" s="114"/>
      <c r="E449" s="115"/>
    </row>
    <row r="450" spans="1:5" s="101" customFormat="1" ht="57">
      <c r="A450" s="110"/>
      <c r="B450" s="401" t="s">
        <v>1402</v>
      </c>
      <c r="C450" s="403" t="s">
        <v>1398</v>
      </c>
      <c r="D450" s="401"/>
      <c r="E450" s="557"/>
    </row>
    <row r="451" spans="1:5" s="101" customFormat="1" ht="71.25">
      <c r="A451" s="110"/>
      <c r="B451" s="401" t="s">
        <v>1403</v>
      </c>
      <c r="C451" s="403" t="s">
        <v>1399</v>
      </c>
      <c r="D451" s="401"/>
      <c r="E451" s="557"/>
    </row>
    <row r="452" spans="1:5" ht="15">
      <c r="A452" s="126" t="s">
        <v>663</v>
      </c>
      <c r="B452" s="149" t="s">
        <v>1279</v>
      </c>
      <c r="C452" s="127">
        <v>490</v>
      </c>
      <c r="D452" s="145" t="s">
        <v>11</v>
      </c>
      <c r="E452" s="144" t="s">
        <v>11</v>
      </c>
    </row>
    <row r="453" spans="1:6" ht="45">
      <c r="A453" s="110"/>
      <c r="B453" s="102" t="s">
        <v>664</v>
      </c>
      <c r="C453" s="127">
        <v>491</v>
      </c>
      <c r="D453" s="145" t="s">
        <v>11</v>
      </c>
      <c r="E453" s="144" t="s">
        <v>11</v>
      </c>
      <c r="F453" s="565" t="s">
        <v>665</v>
      </c>
    </row>
    <row r="454" spans="1:6" ht="15">
      <c r="A454" s="110"/>
      <c r="B454" s="102" t="s">
        <v>666</v>
      </c>
      <c r="C454" s="127">
        <v>492</v>
      </c>
      <c r="D454" s="145" t="s">
        <v>11</v>
      </c>
      <c r="E454" s="144" t="s">
        <v>11</v>
      </c>
      <c r="F454" s="565" t="s">
        <v>665</v>
      </c>
    </row>
    <row r="455" spans="1:6" ht="15">
      <c r="A455" s="110"/>
      <c r="B455" s="102" t="s">
        <v>667</v>
      </c>
      <c r="C455" s="127">
        <v>493</v>
      </c>
      <c r="D455" s="145" t="s">
        <v>11</v>
      </c>
      <c r="E455" s="144" t="s">
        <v>11</v>
      </c>
      <c r="F455" s="565" t="s">
        <v>665</v>
      </c>
    </row>
    <row r="456" spans="1:6" ht="30">
      <c r="A456" s="110"/>
      <c r="B456" s="102" t="s">
        <v>412</v>
      </c>
      <c r="C456" s="127">
        <v>494</v>
      </c>
      <c r="D456" s="145" t="s">
        <v>11</v>
      </c>
      <c r="E456" s="144" t="s">
        <v>11</v>
      </c>
      <c r="F456" s="565" t="s">
        <v>665</v>
      </c>
    </row>
    <row r="457" spans="1:6" ht="30">
      <c r="A457" s="110"/>
      <c r="B457" s="102" t="s">
        <v>449</v>
      </c>
      <c r="C457" s="127">
        <v>495</v>
      </c>
      <c r="D457" s="145" t="s">
        <v>11</v>
      </c>
      <c r="E457" s="144" t="s">
        <v>11</v>
      </c>
      <c r="F457" s="565" t="s">
        <v>665</v>
      </c>
    </row>
    <row r="458" spans="1:6" ht="15">
      <c r="A458" s="110"/>
      <c r="B458" s="102" t="s">
        <v>414</v>
      </c>
      <c r="C458" s="127">
        <v>496</v>
      </c>
      <c r="D458" s="145" t="s">
        <v>11</v>
      </c>
      <c r="E458" s="144" t="s">
        <v>11</v>
      </c>
      <c r="F458" s="565" t="s">
        <v>665</v>
      </c>
    </row>
    <row r="459" spans="1:6" ht="45">
      <c r="A459" s="110"/>
      <c r="B459" s="102" t="s">
        <v>390</v>
      </c>
      <c r="C459" s="127">
        <v>497</v>
      </c>
      <c r="D459" s="145" t="s">
        <v>11</v>
      </c>
      <c r="E459" s="144" t="s">
        <v>11</v>
      </c>
      <c r="F459" s="565" t="s">
        <v>665</v>
      </c>
    </row>
    <row r="460" spans="1:6" ht="45">
      <c r="A460" s="110"/>
      <c r="B460" s="102" t="s">
        <v>391</v>
      </c>
      <c r="C460" s="127">
        <v>498</v>
      </c>
      <c r="D460" s="145" t="s">
        <v>11</v>
      </c>
      <c r="E460" s="144" t="s">
        <v>11</v>
      </c>
      <c r="F460" s="565" t="s">
        <v>665</v>
      </c>
    </row>
    <row r="461" spans="1:6" ht="45">
      <c r="A461" s="110"/>
      <c r="B461" s="102" t="s">
        <v>668</v>
      </c>
      <c r="C461" s="127">
        <v>499</v>
      </c>
      <c r="D461" s="143" t="s">
        <v>11</v>
      </c>
      <c r="E461" s="163" t="s">
        <v>11</v>
      </c>
      <c r="F461" s="565" t="s">
        <v>665</v>
      </c>
    </row>
    <row r="462" spans="1:6" ht="45">
      <c r="A462" s="110"/>
      <c r="B462" s="102" t="s">
        <v>669</v>
      </c>
      <c r="C462" s="127">
        <v>500</v>
      </c>
      <c r="D462" s="143" t="s">
        <v>11</v>
      </c>
      <c r="E462" s="163" t="s">
        <v>11</v>
      </c>
      <c r="F462" s="565" t="s">
        <v>665</v>
      </c>
    </row>
    <row r="463" spans="1:6" ht="60" customHeight="1">
      <c r="A463" s="110"/>
      <c r="B463" s="102" t="s">
        <v>670</v>
      </c>
      <c r="C463" s="127">
        <v>501</v>
      </c>
      <c r="D463" s="143" t="s">
        <v>11</v>
      </c>
      <c r="E463" s="163" t="s">
        <v>11</v>
      </c>
      <c r="F463" s="565" t="s">
        <v>665</v>
      </c>
    </row>
    <row r="464" spans="1:6" ht="45">
      <c r="A464" s="110"/>
      <c r="B464" s="102" t="s">
        <v>671</v>
      </c>
      <c r="C464" s="127">
        <v>502</v>
      </c>
      <c r="D464" s="145" t="s">
        <v>11</v>
      </c>
      <c r="E464" s="144" t="s">
        <v>11</v>
      </c>
      <c r="F464" s="565" t="s">
        <v>665</v>
      </c>
    </row>
    <row r="465" spans="1:6" ht="30">
      <c r="A465" s="110"/>
      <c r="B465" s="102" t="s">
        <v>672</v>
      </c>
      <c r="C465" s="127">
        <v>503</v>
      </c>
      <c r="D465" s="145" t="s">
        <v>11</v>
      </c>
      <c r="E465" s="144" t="s">
        <v>11</v>
      </c>
      <c r="F465" s="565" t="s">
        <v>665</v>
      </c>
    </row>
    <row r="466" spans="1:6" ht="45">
      <c r="A466" s="110"/>
      <c r="B466" s="102" t="s">
        <v>390</v>
      </c>
      <c r="C466" s="127">
        <v>504</v>
      </c>
      <c r="D466" s="145" t="s">
        <v>11</v>
      </c>
      <c r="E466" s="144" t="s">
        <v>11</v>
      </c>
      <c r="F466" s="565" t="s">
        <v>665</v>
      </c>
    </row>
    <row r="467" spans="1:6" ht="45">
      <c r="A467" s="110"/>
      <c r="B467" s="102" t="s">
        <v>391</v>
      </c>
      <c r="C467" s="127">
        <v>505</v>
      </c>
      <c r="D467" s="145" t="s">
        <v>11</v>
      </c>
      <c r="E467" s="144" t="s">
        <v>11</v>
      </c>
      <c r="F467" s="565" t="s">
        <v>665</v>
      </c>
    </row>
    <row r="468" spans="1:6" ht="45">
      <c r="A468" s="110"/>
      <c r="B468" s="102" t="s">
        <v>673</v>
      </c>
      <c r="C468" s="127">
        <v>506</v>
      </c>
      <c r="D468" s="145" t="s">
        <v>11</v>
      </c>
      <c r="E468" s="144" t="s">
        <v>11</v>
      </c>
      <c r="F468" s="565" t="s">
        <v>665</v>
      </c>
    </row>
    <row r="469" spans="1:6" ht="30">
      <c r="A469" s="110"/>
      <c r="B469" s="102" t="s">
        <v>674</v>
      </c>
      <c r="C469" s="127">
        <v>507</v>
      </c>
      <c r="D469" s="145" t="s">
        <v>11</v>
      </c>
      <c r="E469" s="144" t="s">
        <v>11</v>
      </c>
      <c r="F469" s="565" t="s">
        <v>665</v>
      </c>
    </row>
    <row r="470" spans="1:6" ht="45">
      <c r="A470" s="110"/>
      <c r="B470" s="102" t="s">
        <v>390</v>
      </c>
      <c r="C470" s="127">
        <v>508</v>
      </c>
      <c r="D470" s="145" t="s">
        <v>11</v>
      </c>
      <c r="E470" s="144" t="s">
        <v>11</v>
      </c>
      <c r="F470" s="565" t="s">
        <v>665</v>
      </c>
    </row>
    <row r="471" spans="1:6" ht="45">
      <c r="A471" s="110"/>
      <c r="B471" s="102" t="s">
        <v>391</v>
      </c>
      <c r="C471" s="127">
        <v>509</v>
      </c>
      <c r="D471" s="145" t="s">
        <v>11</v>
      </c>
      <c r="E471" s="144" t="s">
        <v>11</v>
      </c>
      <c r="F471" s="565" t="s">
        <v>665</v>
      </c>
    </row>
    <row r="472" spans="1:6" ht="15">
      <c r="A472" s="110"/>
      <c r="B472" s="102" t="s">
        <v>675</v>
      </c>
      <c r="C472" s="127">
        <v>510</v>
      </c>
      <c r="D472" s="145" t="s">
        <v>11</v>
      </c>
      <c r="E472" s="144"/>
      <c r="F472" s="565" t="s">
        <v>665</v>
      </c>
    </row>
    <row r="473" spans="1:6" ht="15.75" thickBot="1">
      <c r="A473" s="170"/>
      <c r="B473" s="356" t="s">
        <v>676</v>
      </c>
      <c r="C473" s="373">
        <v>525</v>
      </c>
      <c r="D473" s="171" t="s">
        <v>11</v>
      </c>
      <c r="E473" s="172" t="s">
        <v>11</v>
      </c>
      <c r="F473" s="565" t="s">
        <v>665</v>
      </c>
    </row>
    <row r="474" spans="1:6" ht="15">
      <c r="A474" s="173"/>
      <c r="B474" s="361"/>
      <c r="C474" s="122"/>
      <c r="D474" s="362"/>
      <c r="E474" s="362"/>
      <c r="F474" s="101"/>
    </row>
    <row r="475" spans="1:6" ht="15">
      <c r="A475" s="173"/>
      <c r="B475" s="361"/>
      <c r="C475" s="122"/>
      <c r="D475" s="362"/>
      <c r="E475" s="362"/>
      <c r="F475" s="101"/>
    </row>
    <row r="476" spans="1:6" ht="15">
      <c r="A476" s="173"/>
      <c r="B476" s="361"/>
      <c r="C476" s="122"/>
      <c r="D476" s="362"/>
      <c r="E476" s="362"/>
      <c r="F476" s="101"/>
    </row>
    <row r="477" spans="1:6" ht="15">
      <c r="A477" s="173"/>
      <c r="B477" s="361"/>
      <c r="C477" s="122"/>
      <c r="D477" s="362"/>
      <c r="E477" s="362"/>
      <c r="F477" s="101"/>
    </row>
    <row r="478" spans="1:6" ht="15">
      <c r="A478" s="173"/>
      <c r="B478" s="361"/>
      <c r="C478" s="122"/>
      <c r="D478" s="362"/>
      <c r="E478" s="362"/>
      <c r="F478" s="101"/>
    </row>
    <row r="479" spans="1:6" ht="15">
      <c r="A479" s="173"/>
      <c r="B479" s="361"/>
      <c r="C479" s="122"/>
      <c r="D479" s="362"/>
      <c r="E479" s="362"/>
      <c r="F479" s="101"/>
    </row>
    <row r="480" spans="1:5" ht="15">
      <c r="A480" s="173"/>
      <c r="B480" s="173"/>
      <c r="C480" s="116"/>
      <c r="D480" s="123"/>
      <c r="E480" s="123"/>
    </row>
    <row r="481" spans="1:5" ht="15">
      <c r="A481" s="173"/>
      <c r="B481" s="566" t="s">
        <v>1288</v>
      </c>
      <c r="C481" s="566"/>
      <c r="D481" s="567"/>
      <c r="E481" s="123"/>
    </row>
    <row r="482" spans="1:5" ht="15.75" thickBot="1">
      <c r="A482" s="173"/>
      <c r="B482" s="567"/>
      <c r="C482" s="568"/>
      <c r="D482" s="567"/>
      <c r="E482" s="123"/>
    </row>
    <row r="483" spans="1:5" ht="15">
      <c r="A483" s="173"/>
      <c r="B483" s="569" t="s">
        <v>1289</v>
      </c>
      <c r="C483" s="849" t="s">
        <v>1290</v>
      </c>
      <c r="D483" s="570"/>
      <c r="E483" s="123"/>
    </row>
    <row r="484" spans="1:5" ht="15.75" thickBot="1">
      <c r="A484" s="173"/>
      <c r="B484" s="571" t="s">
        <v>1291</v>
      </c>
      <c r="C484" s="850"/>
      <c r="D484" s="572" t="s">
        <v>1292</v>
      </c>
      <c r="E484" s="123"/>
    </row>
    <row r="485" spans="1:5" ht="15">
      <c r="A485" s="173"/>
      <c r="B485" s="573" t="s">
        <v>677</v>
      </c>
      <c r="C485" s="574"/>
      <c r="D485" s="575" t="s">
        <v>678</v>
      </c>
      <c r="E485" s="123"/>
    </row>
    <row r="486" spans="1:5" ht="15">
      <c r="A486" s="173"/>
      <c r="B486" s="576" t="s">
        <v>679</v>
      </c>
      <c r="C486" s="577"/>
      <c r="D486" s="578" t="s">
        <v>680</v>
      </c>
      <c r="E486" s="123"/>
    </row>
    <row r="487" spans="1:5" ht="15">
      <c r="A487" s="173"/>
      <c r="B487" s="576" t="s">
        <v>681</v>
      </c>
      <c r="C487" s="577"/>
      <c r="D487" s="578" t="s">
        <v>682</v>
      </c>
      <c r="E487" s="123"/>
    </row>
    <row r="488" spans="1:5" ht="15">
      <c r="A488" s="173"/>
      <c r="B488" s="576" t="s">
        <v>1293</v>
      </c>
      <c r="C488" s="577"/>
      <c r="D488" s="578" t="s">
        <v>683</v>
      </c>
      <c r="E488" s="123"/>
    </row>
    <row r="489" spans="1:5" ht="15">
      <c r="A489" s="173"/>
      <c r="B489" s="576" t="s">
        <v>1294</v>
      </c>
      <c r="C489" s="577"/>
      <c r="D489" s="578" t="s">
        <v>1295</v>
      </c>
      <c r="E489" s="123"/>
    </row>
    <row r="490" spans="1:5" ht="15">
      <c r="A490" s="173"/>
      <c r="B490" s="576" t="s">
        <v>1296</v>
      </c>
      <c r="C490" s="577"/>
      <c r="D490" s="578" t="s">
        <v>1297</v>
      </c>
      <c r="E490" s="123"/>
    </row>
    <row r="491" spans="1:5" ht="25.5">
      <c r="A491" s="173"/>
      <c r="B491" s="579" t="s">
        <v>1298</v>
      </c>
      <c r="C491" s="577"/>
      <c r="D491" s="578" t="s">
        <v>1299</v>
      </c>
      <c r="E491" s="123"/>
    </row>
    <row r="492" spans="1:5" ht="15">
      <c r="A492" s="173"/>
      <c r="B492" s="576" t="s">
        <v>684</v>
      </c>
      <c r="C492" s="577"/>
      <c r="D492" s="578" t="s">
        <v>1300</v>
      </c>
      <c r="E492" s="123"/>
    </row>
    <row r="493" spans="1:5" ht="15">
      <c r="A493" s="173"/>
      <c r="B493" s="576" t="s">
        <v>1301</v>
      </c>
      <c r="C493" s="577"/>
      <c r="D493" s="578" t="s">
        <v>1302</v>
      </c>
      <c r="E493" s="123"/>
    </row>
    <row r="494" spans="1:5" ht="15">
      <c r="A494" s="173"/>
      <c r="B494" s="576" t="s">
        <v>1303</v>
      </c>
      <c r="C494" s="577"/>
      <c r="D494" s="578" t="s">
        <v>1304</v>
      </c>
      <c r="E494" s="123"/>
    </row>
    <row r="495" spans="1:5" ht="15">
      <c r="A495" s="173"/>
      <c r="B495" s="576" t="s">
        <v>685</v>
      </c>
      <c r="C495" s="577"/>
      <c r="D495" s="578" t="s">
        <v>686</v>
      </c>
      <c r="E495" s="123"/>
    </row>
    <row r="496" spans="1:5" ht="15">
      <c r="A496" s="173"/>
      <c r="B496" s="576" t="s">
        <v>1305</v>
      </c>
      <c r="C496" s="577"/>
      <c r="D496" s="578" t="s">
        <v>687</v>
      </c>
      <c r="E496" s="123"/>
    </row>
    <row r="497" spans="1:5" ht="15">
      <c r="A497" s="173"/>
      <c r="B497" s="576" t="s">
        <v>1306</v>
      </c>
      <c r="C497" s="577"/>
      <c r="D497" s="578" t="s">
        <v>688</v>
      </c>
      <c r="E497" s="360"/>
    </row>
    <row r="498" spans="1:5" ht="15">
      <c r="A498" s="173"/>
      <c r="B498" s="576" t="s">
        <v>1307</v>
      </c>
      <c r="C498" s="577"/>
      <c r="D498" s="578" t="s">
        <v>689</v>
      </c>
      <c r="E498" s="123"/>
    </row>
    <row r="499" spans="1:5" ht="15">
      <c r="A499" s="173"/>
      <c r="B499" s="576" t="s">
        <v>1308</v>
      </c>
      <c r="C499" s="577"/>
      <c r="D499" s="578" t="s">
        <v>1309</v>
      </c>
      <c r="E499" s="123"/>
    </row>
    <row r="500" spans="1:5" ht="15">
      <c r="A500" s="173"/>
      <c r="B500" s="576" t="s">
        <v>690</v>
      </c>
      <c r="C500" s="577"/>
      <c r="D500" s="578" t="s">
        <v>691</v>
      </c>
      <c r="E500" s="123"/>
    </row>
    <row r="501" spans="1:5" ht="15">
      <c r="A501" s="173"/>
      <c r="B501" s="576" t="s">
        <v>1310</v>
      </c>
      <c r="C501" s="577"/>
      <c r="D501" s="578" t="s">
        <v>692</v>
      </c>
      <c r="E501" s="123"/>
    </row>
    <row r="502" spans="1:5" ht="15">
      <c r="A502" s="173"/>
      <c r="B502" s="580" t="s">
        <v>1311</v>
      </c>
      <c r="C502" s="581"/>
      <c r="D502" s="582" t="s">
        <v>693</v>
      </c>
      <c r="E502" s="123"/>
    </row>
    <row r="503" spans="1:5" ht="15">
      <c r="A503" s="173"/>
      <c r="B503" s="583" t="s">
        <v>1312</v>
      </c>
      <c r="C503" s="584"/>
      <c r="D503" s="585" t="s">
        <v>694</v>
      </c>
      <c r="E503" s="123"/>
    </row>
    <row r="504" spans="1:4" ht="26.25" thickBot="1">
      <c r="A504" s="117" t="s">
        <v>695</v>
      </c>
      <c r="B504" s="586" t="s">
        <v>1313</v>
      </c>
      <c r="C504" s="587"/>
      <c r="D504" s="588" t="s">
        <v>1314</v>
      </c>
    </row>
    <row r="505" spans="1:5" ht="15">
      <c r="A505" s="117"/>
      <c r="B505" s="174"/>
      <c r="C505" s="122"/>
      <c r="D505" s="123"/>
      <c r="E505" s="123"/>
    </row>
    <row r="507" spans="2:5" ht="15">
      <c r="B507" s="404" t="s">
        <v>1408</v>
      </c>
      <c r="C507" s="799" t="s">
        <v>1404</v>
      </c>
      <c r="D507" s="799"/>
      <c r="E507" s="799"/>
    </row>
    <row r="508" spans="2:5" ht="15">
      <c r="B508" s="404" t="s">
        <v>1405</v>
      </c>
      <c r="C508" s="800"/>
      <c r="D508" s="800"/>
      <c r="E508" s="800"/>
    </row>
    <row r="509" spans="2:5" ht="15">
      <c r="B509" s="406"/>
      <c r="C509" s="406"/>
      <c r="D509" s="476"/>
      <c r="E509" s="476"/>
    </row>
    <row r="510" spans="2:5" ht="15">
      <c r="B510" s="406"/>
      <c r="C510" s="406"/>
      <c r="D510" s="406"/>
      <c r="E510" s="406"/>
    </row>
    <row r="511" spans="2:5" ht="15">
      <c r="B511" s="406"/>
      <c r="C511" s="406"/>
      <c r="D511" s="406"/>
      <c r="E511" s="406"/>
    </row>
    <row r="512" spans="2:5" ht="15">
      <c r="B512" s="406"/>
      <c r="C512" s="799" t="s">
        <v>1406</v>
      </c>
      <c r="D512" s="799"/>
      <c r="E512" s="799"/>
    </row>
    <row r="513" spans="2:5" ht="15">
      <c r="B513" s="406"/>
      <c r="C513" s="800" t="s">
        <v>1407</v>
      </c>
      <c r="D513" s="800"/>
      <c r="E513" s="800"/>
    </row>
  </sheetData>
  <sheetProtection/>
  <mergeCells count="14">
    <mergeCell ref="C508:E508"/>
    <mergeCell ref="C512:E512"/>
    <mergeCell ref="C513:E513"/>
    <mergeCell ref="C4:E4"/>
    <mergeCell ref="A1:B1"/>
    <mergeCell ref="A2:B2"/>
    <mergeCell ref="A5:E5"/>
    <mergeCell ref="A6:E6"/>
    <mergeCell ref="C507:E507"/>
    <mergeCell ref="B9:B10"/>
    <mergeCell ref="C9:C10"/>
    <mergeCell ref="D9:D10"/>
    <mergeCell ref="E9:E10"/>
    <mergeCell ref="C483:C484"/>
  </mergeCells>
  <printOptions horizontalCentered="1"/>
  <pageMargins left="0.2362204724409449" right="0.07874015748031496" top="0.31496062992125984" bottom="0.07874015748031496" header="0.15748031496062992" footer="0.15748031496062992"/>
  <pageSetup horizontalDpi="600" verticalDpi="600" orientation="portrait" paperSize="9" scale="90" r:id="rId1"/>
  <headerFooter alignWithMargins="0">
    <oddHeader>&amp;C&amp;P</oddHeader>
  </headerFooter>
  <ignoredErrors>
    <ignoredError sqref="C14:C25 C29:C36 C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38"/>
  <sheetViews>
    <sheetView zoomScalePageLayoutView="0" workbookViewId="0" topLeftCell="A25">
      <selection activeCell="H42" sqref="H42"/>
    </sheetView>
  </sheetViews>
  <sheetFormatPr defaultColWidth="8.8515625" defaultRowHeight="12.75"/>
  <cols>
    <col min="1" max="1" width="50.28125" style="589" customWidth="1"/>
    <col min="2" max="2" width="10.421875" style="709" customWidth="1"/>
    <col min="3" max="3" width="15.7109375" style="589" customWidth="1"/>
    <col min="4" max="4" width="16.57421875" style="589" customWidth="1"/>
    <col min="5" max="5" width="15.28125" style="589" customWidth="1"/>
    <col min="6" max="6" width="17.28125" style="589" customWidth="1"/>
    <col min="7" max="7" width="11.7109375" style="589" customWidth="1"/>
    <col min="8" max="8" width="9.57421875" style="589" customWidth="1"/>
    <col min="9" max="9" width="15.7109375" style="589" customWidth="1"/>
    <col min="10" max="16384" width="8.8515625" style="589" customWidth="1"/>
  </cols>
  <sheetData>
    <row r="1" spans="1:6" ht="18" customHeight="1">
      <c r="A1" s="801" t="s">
        <v>1409</v>
      </c>
      <c r="B1" s="802"/>
      <c r="F1" s="708" t="s">
        <v>935</v>
      </c>
    </row>
    <row r="2" spans="1:2" ht="15">
      <c r="A2" s="801" t="s">
        <v>1410</v>
      </c>
      <c r="B2" s="802"/>
    </row>
    <row r="3" spans="1:6" ht="24" customHeight="1">
      <c r="A3" s="818" t="s">
        <v>1425</v>
      </c>
      <c r="B3" s="818"/>
      <c r="C3" s="818"/>
      <c r="D3" s="818"/>
      <c r="E3" s="818"/>
      <c r="F3" s="818"/>
    </row>
    <row r="4" spans="1:6" ht="16.5" customHeight="1">
      <c r="A4" s="818" t="s">
        <v>1412</v>
      </c>
      <c r="B4" s="818"/>
      <c r="C4" s="818"/>
      <c r="D4" s="818"/>
      <c r="E4" s="818"/>
      <c r="F4" s="818"/>
    </row>
    <row r="5" spans="1:9" ht="15.75" thickBot="1">
      <c r="A5" s="708" t="s">
        <v>936</v>
      </c>
      <c r="F5" s="710" t="s">
        <v>188</v>
      </c>
      <c r="I5" s="710"/>
    </row>
    <row r="6" spans="1:9" ht="18.75" customHeight="1">
      <c r="A6" s="862" t="s">
        <v>937</v>
      </c>
      <c r="B6" s="865" t="s">
        <v>938</v>
      </c>
      <c r="C6" s="855" t="s">
        <v>1200</v>
      </c>
      <c r="D6" s="852" t="s">
        <v>939</v>
      </c>
      <c r="E6" s="855" t="s">
        <v>940</v>
      </c>
      <c r="F6" s="858" t="s">
        <v>1318</v>
      </c>
      <c r="G6" s="711"/>
      <c r="H6" s="712"/>
      <c r="I6" s="712"/>
    </row>
    <row r="7" spans="1:6" ht="18.75" customHeight="1">
      <c r="A7" s="863"/>
      <c r="B7" s="866"/>
      <c r="C7" s="856"/>
      <c r="D7" s="853"/>
      <c r="E7" s="856"/>
      <c r="F7" s="859"/>
    </row>
    <row r="8" spans="1:6" ht="10.5" customHeight="1" thickBot="1">
      <c r="A8" s="864"/>
      <c r="B8" s="867"/>
      <c r="C8" s="857"/>
      <c r="D8" s="854"/>
      <c r="E8" s="857"/>
      <c r="F8" s="860"/>
    </row>
    <row r="9" spans="1:6" ht="15">
      <c r="A9" s="713" t="s">
        <v>6</v>
      </c>
      <c r="B9" s="714" t="s">
        <v>7</v>
      </c>
      <c r="C9" s="715">
        <v>1</v>
      </c>
      <c r="D9" s="715">
        <v>2</v>
      </c>
      <c r="E9" s="715">
        <v>3</v>
      </c>
      <c r="F9" s="716">
        <v>4</v>
      </c>
    </row>
    <row r="10" spans="1:6" ht="33.75" customHeight="1">
      <c r="A10" s="281" t="s">
        <v>941</v>
      </c>
      <c r="B10" s="717" t="s">
        <v>10</v>
      </c>
      <c r="C10" s="770"/>
      <c r="D10" s="770"/>
      <c r="E10" s="770"/>
      <c r="F10" s="771">
        <f>C10+D10-E10</f>
        <v>0</v>
      </c>
    </row>
    <row r="11" spans="1:6" ht="33.75" customHeight="1">
      <c r="A11" s="281" t="s">
        <v>942</v>
      </c>
      <c r="B11" s="718" t="s">
        <v>13</v>
      </c>
      <c r="C11" s="770"/>
      <c r="D11" s="770"/>
      <c r="E11" s="770"/>
      <c r="F11" s="771">
        <f aca="true" t="shared" si="0" ref="F11:F26">C11+D11-E11</f>
        <v>0</v>
      </c>
    </row>
    <row r="12" spans="1:6" ht="33.75" customHeight="1">
      <c r="A12" s="281" t="s">
        <v>943</v>
      </c>
      <c r="B12" s="718" t="s">
        <v>16</v>
      </c>
      <c r="C12" s="770"/>
      <c r="D12" s="770"/>
      <c r="E12" s="770"/>
      <c r="F12" s="771">
        <f t="shared" si="0"/>
        <v>0</v>
      </c>
    </row>
    <row r="13" spans="1:6" ht="33.75" customHeight="1">
      <c r="A13" s="283" t="s">
        <v>977</v>
      </c>
      <c r="B13" s="719" t="s">
        <v>978</v>
      </c>
      <c r="C13" s="772"/>
      <c r="D13" s="772"/>
      <c r="E13" s="772"/>
      <c r="F13" s="772">
        <f t="shared" si="0"/>
        <v>0</v>
      </c>
    </row>
    <row r="14" spans="1:6" ht="33.75" customHeight="1">
      <c r="A14" s="281" t="s">
        <v>944</v>
      </c>
      <c r="B14" s="718" t="s">
        <v>19</v>
      </c>
      <c r="C14" s="770"/>
      <c r="D14" s="770"/>
      <c r="E14" s="770"/>
      <c r="F14" s="771">
        <f t="shared" si="0"/>
        <v>0</v>
      </c>
    </row>
    <row r="15" spans="1:6" ht="33.75" customHeight="1">
      <c r="A15" s="281" t="s">
        <v>945</v>
      </c>
      <c r="B15" s="718" t="s">
        <v>22</v>
      </c>
      <c r="C15" s="770"/>
      <c r="D15" s="770"/>
      <c r="E15" s="770"/>
      <c r="F15" s="771">
        <f t="shared" si="0"/>
        <v>0</v>
      </c>
    </row>
    <row r="16" spans="1:6" ht="33.75" customHeight="1">
      <c r="A16" s="283" t="s">
        <v>979</v>
      </c>
      <c r="B16" s="283" t="s">
        <v>980</v>
      </c>
      <c r="C16" s="773"/>
      <c r="D16" s="773"/>
      <c r="E16" s="773"/>
      <c r="F16" s="774">
        <f t="shared" si="0"/>
        <v>0</v>
      </c>
    </row>
    <row r="17" spans="1:6" ht="33.75" customHeight="1">
      <c r="A17" s="281" t="s">
        <v>946</v>
      </c>
      <c r="B17" s="718" t="s">
        <v>25</v>
      </c>
      <c r="C17" s="770"/>
      <c r="D17" s="770"/>
      <c r="E17" s="770"/>
      <c r="F17" s="771">
        <f t="shared" si="0"/>
        <v>0</v>
      </c>
    </row>
    <row r="18" spans="1:6" ht="33.75" customHeight="1">
      <c r="A18" s="281" t="s">
        <v>947</v>
      </c>
      <c r="B18" s="718" t="s">
        <v>28</v>
      </c>
      <c r="C18" s="770"/>
      <c r="D18" s="770"/>
      <c r="E18" s="770"/>
      <c r="F18" s="771">
        <f t="shared" si="0"/>
        <v>0</v>
      </c>
    </row>
    <row r="19" spans="1:6" ht="33.75" customHeight="1">
      <c r="A19" s="283" t="s">
        <v>948</v>
      </c>
      <c r="B19" s="719" t="s">
        <v>30</v>
      </c>
      <c r="C19" s="775" t="s">
        <v>11</v>
      </c>
      <c r="D19" s="775" t="s">
        <v>11</v>
      </c>
      <c r="E19" s="775" t="s">
        <v>11</v>
      </c>
      <c r="F19" s="776" t="s">
        <v>11</v>
      </c>
    </row>
    <row r="20" spans="1:6" ht="33.75" customHeight="1">
      <c r="A20" s="281" t="s">
        <v>949</v>
      </c>
      <c r="B20" s="718" t="s">
        <v>31</v>
      </c>
      <c r="C20" s="770"/>
      <c r="D20" s="770"/>
      <c r="E20" s="770"/>
      <c r="F20" s="771">
        <f t="shared" si="0"/>
        <v>0</v>
      </c>
    </row>
    <row r="21" spans="1:6" ht="33.75" customHeight="1">
      <c r="A21" s="281" t="s">
        <v>950</v>
      </c>
      <c r="B21" s="718" t="s">
        <v>33</v>
      </c>
      <c r="C21" s="770"/>
      <c r="D21" s="770"/>
      <c r="E21" s="770"/>
      <c r="F21" s="771">
        <f t="shared" si="0"/>
        <v>0</v>
      </c>
    </row>
    <row r="22" spans="1:6" ht="33.75" customHeight="1">
      <c r="A22" s="283" t="s">
        <v>951</v>
      </c>
      <c r="B22" s="719" t="s">
        <v>173</v>
      </c>
      <c r="C22" s="775" t="s">
        <v>11</v>
      </c>
      <c r="D22" s="775" t="s">
        <v>11</v>
      </c>
      <c r="E22" s="775" t="s">
        <v>11</v>
      </c>
      <c r="F22" s="776" t="s">
        <v>11</v>
      </c>
    </row>
    <row r="23" spans="1:6" ht="33.75" customHeight="1">
      <c r="A23" s="283" t="s">
        <v>952</v>
      </c>
      <c r="B23" s="719" t="s">
        <v>174</v>
      </c>
      <c r="C23" s="775" t="s">
        <v>11</v>
      </c>
      <c r="D23" s="775" t="s">
        <v>11</v>
      </c>
      <c r="E23" s="775" t="s">
        <v>11</v>
      </c>
      <c r="F23" s="776" t="s">
        <v>11</v>
      </c>
    </row>
    <row r="24" spans="1:6" ht="33.75" customHeight="1">
      <c r="A24" s="283" t="s">
        <v>953</v>
      </c>
      <c r="B24" s="719" t="s">
        <v>176</v>
      </c>
      <c r="C24" s="775" t="s">
        <v>11</v>
      </c>
      <c r="D24" s="775" t="s">
        <v>11</v>
      </c>
      <c r="E24" s="775" t="s">
        <v>11</v>
      </c>
      <c r="F24" s="776" t="s">
        <v>11</v>
      </c>
    </row>
    <row r="25" spans="1:6" ht="33.75" customHeight="1">
      <c r="A25" s="283" t="s">
        <v>954</v>
      </c>
      <c r="B25" s="719" t="s">
        <v>177</v>
      </c>
      <c r="C25" s="775" t="s">
        <v>11</v>
      </c>
      <c r="D25" s="775" t="s">
        <v>11</v>
      </c>
      <c r="E25" s="775" t="s">
        <v>11</v>
      </c>
      <c r="F25" s="776" t="s">
        <v>11</v>
      </c>
    </row>
    <row r="26" spans="1:6" ht="33.75" customHeight="1">
      <c r="A26" s="281" t="s">
        <v>955</v>
      </c>
      <c r="B26" s="718" t="s">
        <v>178</v>
      </c>
      <c r="C26" s="770"/>
      <c r="D26" s="770"/>
      <c r="E26" s="770"/>
      <c r="F26" s="771">
        <f t="shared" si="0"/>
        <v>0</v>
      </c>
    </row>
    <row r="27" spans="1:6" ht="33.75" customHeight="1">
      <c r="A27" s="283" t="s">
        <v>956</v>
      </c>
      <c r="B27" s="719" t="s">
        <v>180</v>
      </c>
      <c r="C27" s="775" t="s">
        <v>11</v>
      </c>
      <c r="D27" s="775" t="s">
        <v>11</v>
      </c>
      <c r="E27" s="775" t="s">
        <v>11</v>
      </c>
      <c r="F27" s="776" t="s">
        <v>11</v>
      </c>
    </row>
    <row r="28" spans="1:6" ht="33.75" customHeight="1">
      <c r="A28" s="281" t="s">
        <v>957</v>
      </c>
      <c r="B28" s="718" t="s">
        <v>181</v>
      </c>
      <c r="C28" s="770"/>
      <c r="D28" s="770"/>
      <c r="E28" s="770"/>
      <c r="F28" s="771"/>
    </row>
    <row r="29" spans="1:6" ht="33.75" customHeight="1">
      <c r="A29" s="281" t="s">
        <v>958</v>
      </c>
      <c r="B29" s="718" t="s">
        <v>182</v>
      </c>
      <c r="C29" s="770">
        <v>185719</v>
      </c>
      <c r="D29" s="770">
        <v>255775060</v>
      </c>
      <c r="E29" s="770">
        <v>255569171</v>
      </c>
      <c r="F29" s="771">
        <f>C29+D29-E29</f>
        <v>391608</v>
      </c>
    </row>
    <row r="30" spans="1:6" ht="33.75" customHeight="1">
      <c r="A30" s="281" t="s">
        <v>959</v>
      </c>
      <c r="B30" s="718" t="s">
        <v>184</v>
      </c>
      <c r="C30" s="770"/>
      <c r="D30" s="770"/>
      <c r="E30" s="770"/>
      <c r="F30" s="771">
        <f>C30+D30-E30</f>
        <v>0</v>
      </c>
    </row>
    <row r="31" spans="1:6" ht="33.75" customHeight="1">
      <c r="A31" s="281" t="s">
        <v>960</v>
      </c>
      <c r="B31" s="718" t="s">
        <v>243</v>
      </c>
      <c r="C31" s="770">
        <v>255646987</v>
      </c>
      <c r="D31" s="770">
        <v>255171099</v>
      </c>
      <c r="E31" s="770">
        <v>255646987</v>
      </c>
      <c r="F31" s="771">
        <f>C31+D31-E31</f>
        <v>255171099</v>
      </c>
    </row>
    <row r="32" spans="1:8" ht="33.75" customHeight="1" thickBot="1">
      <c r="A32" s="284" t="s">
        <v>961</v>
      </c>
      <c r="B32" s="720">
        <v>21</v>
      </c>
      <c r="C32" s="777">
        <f>SUM(C10:C28)-C29+C30-C31</f>
        <v>-255832706</v>
      </c>
      <c r="D32" s="778" t="s">
        <v>194</v>
      </c>
      <c r="E32" s="778" t="s">
        <v>194</v>
      </c>
      <c r="F32" s="779">
        <f>SUM(F10:F28)-F29+F30-F31</f>
        <v>-255562707</v>
      </c>
      <c r="H32" s="721"/>
    </row>
    <row r="33" spans="1:6" ht="15">
      <c r="A33" s="722"/>
      <c r="B33" s="723"/>
      <c r="C33" s="712"/>
      <c r="D33" s="712"/>
      <c r="E33" s="712"/>
      <c r="F33" s="712"/>
    </row>
    <row r="34" spans="1:5" ht="15">
      <c r="A34" s="724" t="s">
        <v>1408</v>
      </c>
      <c r="D34" s="861" t="s">
        <v>1404</v>
      </c>
      <c r="E34" s="861"/>
    </row>
    <row r="35" ht="15">
      <c r="A35" s="486" t="s">
        <v>1405</v>
      </c>
    </row>
    <row r="37" spans="4:6" ht="15">
      <c r="D37" s="799" t="s">
        <v>1406</v>
      </c>
      <c r="E37" s="799"/>
      <c r="F37" s="799"/>
    </row>
    <row r="38" spans="4:6" ht="15">
      <c r="D38" s="800" t="s">
        <v>1407</v>
      </c>
      <c r="E38" s="800"/>
      <c r="F38" s="800"/>
    </row>
  </sheetData>
  <sheetProtection/>
  <mergeCells count="13">
    <mergeCell ref="D37:F37"/>
    <mergeCell ref="D38:F38"/>
    <mergeCell ref="D34:E34"/>
    <mergeCell ref="A3:F3"/>
    <mergeCell ref="A6:A8"/>
    <mergeCell ref="B6:B8"/>
    <mergeCell ref="C6:C8"/>
    <mergeCell ref="D6:D8"/>
    <mergeCell ref="E6:E8"/>
    <mergeCell ref="F6:F8"/>
    <mergeCell ref="A1:B1"/>
    <mergeCell ref="A2:B2"/>
    <mergeCell ref="A4:F4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80" r:id="rId1"/>
  <ignoredErrors>
    <ignoredError sqref="B17:B31 B10:B12 B14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67">
      <selection activeCell="C132" sqref="C132"/>
    </sheetView>
  </sheetViews>
  <sheetFormatPr defaultColWidth="9.140625" defaultRowHeight="12.75"/>
  <cols>
    <col min="1" max="1" width="4.7109375" style="630" customWidth="1"/>
    <col min="2" max="2" width="78.57421875" style="591" customWidth="1"/>
    <col min="3" max="3" width="15.28125" style="596" customWidth="1"/>
    <col min="4" max="4" width="15.421875" style="591" customWidth="1"/>
    <col min="5" max="10" width="9.140625" style="593" customWidth="1"/>
    <col min="11" max="16384" width="9.140625" style="591" customWidth="1"/>
  </cols>
  <sheetData>
    <row r="1" spans="1:3" s="591" customFormat="1" ht="16.5">
      <c r="A1" s="871" t="s">
        <v>1409</v>
      </c>
      <c r="B1" s="871"/>
      <c r="C1" s="405"/>
    </row>
    <row r="2" spans="1:3" s="591" customFormat="1" ht="16.5">
      <c r="A2" s="871" t="s">
        <v>1410</v>
      </c>
      <c r="B2" s="871"/>
      <c r="C2" s="405"/>
    </row>
    <row r="3" spans="1:3" s="591" customFormat="1" ht="16.5">
      <c r="A3" s="481"/>
      <c r="B3" s="481"/>
      <c r="C3" s="590"/>
    </row>
    <row r="4" spans="1:3" s="591" customFormat="1" ht="33" customHeight="1">
      <c r="A4" s="881" t="s">
        <v>1426</v>
      </c>
      <c r="B4" s="881"/>
      <c r="C4" s="881"/>
    </row>
    <row r="5" spans="1:3" s="591" customFormat="1" ht="16.5">
      <c r="A5" s="592"/>
      <c r="B5" s="593"/>
      <c r="C5" s="594"/>
    </row>
    <row r="6" spans="1:3" s="591" customFormat="1" ht="17.25" thickBot="1">
      <c r="A6" s="595" t="s">
        <v>1194</v>
      </c>
      <c r="C6" s="596"/>
    </row>
    <row r="7" spans="1:3" s="591" customFormat="1" ht="16.5">
      <c r="A7" s="875" t="s">
        <v>1016</v>
      </c>
      <c r="B7" s="878"/>
      <c r="C7" s="872" t="s">
        <v>1320</v>
      </c>
    </row>
    <row r="8" spans="1:3" s="591" customFormat="1" ht="16.5">
      <c r="A8" s="876"/>
      <c r="B8" s="879"/>
      <c r="C8" s="873"/>
    </row>
    <row r="9" spans="1:3" s="591" customFormat="1" ht="16.5">
      <c r="A9" s="876"/>
      <c r="B9" s="879"/>
      <c r="C9" s="873"/>
    </row>
    <row r="10" spans="1:3" s="591" customFormat="1" ht="17.25" thickBot="1">
      <c r="A10" s="877"/>
      <c r="B10" s="880"/>
      <c r="C10" s="874"/>
    </row>
    <row r="11" spans="1:3" s="591" customFormat="1" ht="17.25" thickBot="1">
      <c r="A11" s="598"/>
      <c r="B11" s="599" t="s">
        <v>6</v>
      </c>
      <c r="C11" s="600">
        <v>1</v>
      </c>
    </row>
    <row r="12" spans="1:3" s="603" customFormat="1" ht="24.75" customHeight="1" thickBot="1">
      <c r="A12" s="601">
        <v>1</v>
      </c>
      <c r="B12" s="602" t="s">
        <v>1197</v>
      </c>
      <c r="C12" s="788">
        <f>C13+C68+C79</f>
        <v>0</v>
      </c>
    </row>
    <row r="13" spans="1:3" s="606" customFormat="1" ht="24.75" customHeight="1" thickBot="1">
      <c r="A13" s="604">
        <v>2</v>
      </c>
      <c r="B13" s="605" t="s">
        <v>1017</v>
      </c>
      <c r="C13" s="789">
        <f>C14+C40+C46+C57</f>
        <v>0</v>
      </c>
    </row>
    <row r="14" spans="1:3" s="606" customFormat="1" ht="66" customHeight="1" thickBot="1">
      <c r="A14" s="607">
        <v>3</v>
      </c>
      <c r="B14" s="311" t="s">
        <v>1193</v>
      </c>
      <c r="C14" s="790">
        <f>C15+C16+C17+C18+C19+C20+C21+C22+C23+C24+C25+C26+C27+C28+C29+C30+C31+C32+C33+C34+C35+C36+C37+C38+C39</f>
        <v>0</v>
      </c>
    </row>
    <row r="15" spans="1:3" s="591" customFormat="1" ht="16.5">
      <c r="A15" s="608">
        <v>4</v>
      </c>
      <c r="B15" s="609" t="s">
        <v>1192</v>
      </c>
      <c r="C15" s="791"/>
    </row>
    <row r="16" spans="1:3" s="591" customFormat="1" ht="12.75" customHeight="1">
      <c r="A16" s="610">
        <v>5</v>
      </c>
      <c r="B16" s="597" t="s">
        <v>1191</v>
      </c>
      <c r="C16" s="792"/>
    </row>
    <row r="17" spans="1:3" s="591" customFormat="1" ht="16.5">
      <c r="A17" s="610">
        <v>6</v>
      </c>
      <c r="B17" s="597" t="s">
        <v>1190</v>
      </c>
      <c r="C17" s="792"/>
    </row>
    <row r="18" spans="1:3" s="591" customFormat="1" ht="16.5">
      <c r="A18" s="610">
        <v>7</v>
      </c>
      <c r="B18" s="597" t="s">
        <v>1189</v>
      </c>
      <c r="C18" s="792"/>
    </row>
    <row r="19" spans="1:3" s="591" customFormat="1" ht="16.5">
      <c r="A19" s="610">
        <v>8</v>
      </c>
      <c r="B19" s="597" t="s">
        <v>1188</v>
      </c>
      <c r="C19" s="792"/>
    </row>
    <row r="20" spans="1:3" s="591" customFormat="1" ht="16.5">
      <c r="A20" s="610">
        <v>9</v>
      </c>
      <c r="B20" s="597" t="s">
        <v>1187</v>
      </c>
      <c r="C20" s="792"/>
    </row>
    <row r="21" spans="1:3" s="591" customFormat="1" ht="16.5">
      <c r="A21" s="610">
        <v>10</v>
      </c>
      <c r="B21" s="597" t="s">
        <v>1186</v>
      </c>
      <c r="C21" s="792"/>
    </row>
    <row r="22" spans="1:3" s="591" customFormat="1" ht="16.5">
      <c r="A22" s="610">
        <v>11</v>
      </c>
      <c r="B22" s="597" t="s">
        <v>1185</v>
      </c>
      <c r="C22" s="792"/>
    </row>
    <row r="23" spans="1:3" s="591" customFormat="1" ht="16.5">
      <c r="A23" s="610">
        <v>12</v>
      </c>
      <c r="B23" s="597" t="s">
        <v>1184</v>
      </c>
      <c r="C23" s="792"/>
    </row>
    <row r="24" spans="1:3" s="591" customFormat="1" ht="16.5">
      <c r="A24" s="610">
        <v>13</v>
      </c>
      <c r="B24" s="597" t="s">
        <v>1183</v>
      </c>
      <c r="C24" s="792"/>
    </row>
    <row r="25" spans="1:3" s="591" customFormat="1" ht="16.5">
      <c r="A25" s="610">
        <v>14</v>
      </c>
      <c r="B25" s="597" t="s">
        <v>1182</v>
      </c>
      <c r="C25" s="792"/>
    </row>
    <row r="26" spans="1:3" s="591" customFormat="1" ht="16.5">
      <c r="A26" s="610">
        <v>15</v>
      </c>
      <c r="B26" s="597" t="s">
        <v>1181</v>
      </c>
      <c r="C26" s="792"/>
    </row>
    <row r="27" spans="1:3" s="591" customFormat="1" ht="33">
      <c r="A27" s="610">
        <v>16</v>
      </c>
      <c r="B27" s="597" t="s">
        <v>1180</v>
      </c>
      <c r="C27" s="792"/>
    </row>
    <row r="28" spans="1:3" s="591" customFormat="1" ht="16.5" customHeight="1">
      <c r="A28" s="610">
        <v>17</v>
      </c>
      <c r="B28" s="597" t="s">
        <v>1179</v>
      </c>
      <c r="C28" s="792"/>
    </row>
    <row r="29" spans="1:3" s="591" customFormat="1" ht="16.5">
      <c r="A29" s="610">
        <v>18</v>
      </c>
      <c r="B29" s="597" t="s">
        <v>1178</v>
      </c>
      <c r="C29" s="792"/>
    </row>
    <row r="30" spans="1:3" s="591" customFormat="1" ht="16.5">
      <c r="A30" s="610">
        <v>19</v>
      </c>
      <c r="B30" s="611" t="s">
        <v>1177</v>
      </c>
      <c r="C30" s="792"/>
    </row>
    <row r="31" spans="1:3" s="591" customFormat="1" ht="16.5">
      <c r="A31" s="610">
        <v>20</v>
      </c>
      <c r="B31" s="611" t="s">
        <v>1176</v>
      </c>
      <c r="C31" s="792"/>
    </row>
    <row r="32" spans="1:3" s="591" customFormat="1" ht="16.5">
      <c r="A32" s="610">
        <v>21</v>
      </c>
      <c r="B32" s="611" t="s">
        <v>1175</v>
      </c>
      <c r="C32" s="792"/>
    </row>
    <row r="33" spans="1:3" s="591" customFormat="1" ht="15" customHeight="1">
      <c r="A33" s="610">
        <v>22</v>
      </c>
      <c r="B33" s="611" t="s">
        <v>1174</v>
      </c>
      <c r="C33" s="792"/>
    </row>
    <row r="34" spans="1:3" s="591" customFormat="1" ht="33">
      <c r="A34" s="610">
        <v>23</v>
      </c>
      <c r="B34" s="611" t="s">
        <v>1173</v>
      </c>
      <c r="C34" s="792"/>
    </row>
    <row r="35" spans="1:3" s="591" customFormat="1" ht="16.5">
      <c r="A35" s="610">
        <v>24</v>
      </c>
      <c r="B35" s="611" t="s">
        <v>1172</v>
      </c>
      <c r="C35" s="792"/>
    </row>
    <row r="36" spans="1:3" s="591" customFormat="1" ht="16.5">
      <c r="A36" s="610">
        <v>25</v>
      </c>
      <c r="B36" s="611" t="s">
        <v>1171</v>
      </c>
      <c r="C36" s="792"/>
    </row>
    <row r="37" spans="1:3" s="591" customFormat="1" ht="16.5">
      <c r="A37" s="610">
        <v>26</v>
      </c>
      <c r="B37" s="611" t="s">
        <v>1170</v>
      </c>
      <c r="C37" s="792"/>
    </row>
    <row r="38" spans="1:3" s="591" customFormat="1" ht="16.5">
      <c r="A38" s="610">
        <v>27</v>
      </c>
      <c r="B38" s="611" t="s">
        <v>1169</v>
      </c>
      <c r="C38" s="792"/>
    </row>
    <row r="39" spans="1:3" s="591" customFormat="1" ht="17.25" thickBot="1">
      <c r="A39" s="612">
        <v>28</v>
      </c>
      <c r="B39" s="613" t="s">
        <v>1168</v>
      </c>
      <c r="C39" s="793"/>
    </row>
    <row r="40" spans="1:3" s="606" customFormat="1" ht="17.25" thickBot="1">
      <c r="A40" s="601">
        <v>29</v>
      </c>
      <c r="B40" s="311" t="s">
        <v>1018</v>
      </c>
      <c r="C40" s="794">
        <f>C41+C42+C43+C44+C45</f>
        <v>0</v>
      </c>
    </row>
    <row r="41" spans="1:3" s="591" customFormat="1" ht="16.5">
      <c r="A41" s="608">
        <v>30</v>
      </c>
      <c r="B41" s="609" t="s">
        <v>1167</v>
      </c>
      <c r="C41" s="791"/>
    </row>
    <row r="42" spans="1:3" s="591" customFormat="1" ht="16.5">
      <c r="A42" s="610">
        <v>31</v>
      </c>
      <c r="B42" s="597" t="s">
        <v>1166</v>
      </c>
      <c r="C42" s="792"/>
    </row>
    <row r="43" spans="1:3" s="591" customFormat="1" ht="16.5">
      <c r="A43" s="610">
        <v>32</v>
      </c>
      <c r="B43" s="597" t="s">
        <v>1165</v>
      </c>
      <c r="C43" s="792"/>
    </row>
    <row r="44" spans="1:3" s="591" customFormat="1" ht="16.5">
      <c r="A44" s="610">
        <v>33</v>
      </c>
      <c r="B44" s="597" t="s">
        <v>1164</v>
      </c>
      <c r="C44" s="792"/>
    </row>
    <row r="45" spans="1:3" s="591" customFormat="1" ht="17.25" thickBot="1">
      <c r="A45" s="612">
        <v>34</v>
      </c>
      <c r="B45" s="614" t="s">
        <v>1163</v>
      </c>
      <c r="C45" s="793"/>
    </row>
    <row r="46" spans="1:3" s="606" customFormat="1" ht="37.5" customHeight="1" thickBot="1">
      <c r="A46" s="601">
        <v>35</v>
      </c>
      <c r="B46" s="311" t="s">
        <v>1019</v>
      </c>
      <c r="C46" s="794">
        <f>C47+C48+C49+C50+C51+C52+C53+C54+C55+C56</f>
        <v>0</v>
      </c>
    </row>
    <row r="47" spans="1:3" s="591" customFormat="1" ht="18.75" customHeight="1">
      <c r="A47" s="608">
        <v>36</v>
      </c>
      <c r="B47" s="615" t="s">
        <v>1162</v>
      </c>
      <c r="C47" s="791"/>
    </row>
    <row r="48" spans="1:3" s="591" customFormat="1" ht="16.5">
      <c r="A48" s="610">
        <v>37</v>
      </c>
      <c r="B48" s="611" t="s">
        <v>1161</v>
      </c>
      <c r="C48" s="792"/>
    </row>
    <row r="49" spans="1:3" s="591" customFormat="1" ht="16.5">
      <c r="A49" s="610">
        <v>38</v>
      </c>
      <c r="B49" s="611" t="s">
        <v>1160</v>
      </c>
      <c r="C49" s="792"/>
    </row>
    <row r="50" spans="1:3" s="591" customFormat="1" ht="16.5">
      <c r="A50" s="610">
        <v>39</v>
      </c>
      <c r="B50" s="611" t="s">
        <v>1159</v>
      </c>
      <c r="C50" s="792"/>
    </row>
    <row r="51" spans="1:3" s="591" customFormat="1" ht="15.75" customHeight="1">
      <c r="A51" s="610">
        <v>40</v>
      </c>
      <c r="B51" s="611" t="s">
        <v>1158</v>
      </c>
      <c r="C51" s="792"/>
    </row>
    <row r="52" spans="1:3" s="591" customFormat="1" ht="16.5">
      <c r="A52" s="610">
        <v>41</v>
      </c>
      <c r="B52" s="611" t="s">
        <v>1157</v>
      </c>
      <c r="C52" s="792"/>
    </row>
    <row r="53" spans="1:3" s="591" customFormat="1" ht="16.5">
      <c r="A53" s="610">
        <v>42</v>
      </c>
      <c r="B53" s="611" t="s">
        <v>1156</v>
      </c>
      <c r="C53" s="792"/>
    </row>
    <row r="54" spans="1:3" s="591" customFormat="1" ht="16.5">
      <c r="A54" s="610">
        <v>43</v>
      </c>
      <c r="B54" s="611" t="s">
        <v>1155</v>
      </c>
      <c r="C54" s="792"/>
    </row>
    <row r="55" spans="1:3" s="591" customFormat="1" ht="33.75" thickBot="1">
      <c r="A55" s="612">
        <v>44</v>
      </c>
      <c r="B55" s="613" t="s">
        <v>1154</v>
      </c>
      <c r="C55" s="793"/>
    </row>
    <row r="56" spans="1:3" s="591" customFormat="1" ht="17.25" thickBot="1">
      <c r="A56" s="616">
        <v>45</v>
      </c>
      <c r="B56" s="617" t="s">
        <v>1153</v>
      </c>
      <c r="C56" s="795"/>
    </row>
    <row r="57" spans="1:3" s="606" customFormat="1" ht="33.75" thickBot="1">
      <c r="A57" s="601">
        <v>46</v>
      </c>
      <c r="B57" s="311" t="s">
        <v>1020</v>
      </c>
      <c r="C57" s="794">
        <f>C58+C59+C60+C61+C62+C63+C64+C65+C66+C67</f>
        <v>0</v>
      </c>
    </row>
    <row r="58" spans="1:3" s="591" customFormat="1" ht="16.5">
      <c r="A58" s="608">
        <v>47</v>
      </c>
      <c r="B58" s="609" t="s">
        <v>1152</v>
      </c>
      <c r="C58" s="791"/>
    </row>
    <row r="59" spans="1:3" s="591" customFormat="1" ht="16.5">
      <c r="A59" s="610">
        <v>48</v>
      </c>
      <c r="B59" s="611" t="s">
        <v>1151</v>
      </c>
      <c r="C59" s="792"/>
    </row>
    <row r="60" spans="1:3" s="591" customFormat="1" ht="16.5">
      <c r="A60" s="610">
        <v>49</v>
      </c>
      <c r="B60" s="611" t="s">
        <v>1150</v>
      </c>
      <c r="C60" s="792"/>
    </row>
    <row r="61" spans="1:3" s="591" customFormat="1" ht="16.5">
      <c r="A61" s="610">
        <v>50</v>
      </c>
      <c r="B61" s="611" t="s">
        <v>1149</v>
      </c>
      <c r="C61" s="792"/>
    </row>
    <row r="62" spans="1:3" s="591" customFormat="1" ht="16.5">
      <c r="A62" s="610">
        <v>51</v>
      </c>
      <c r="B62" s="611" t="s">
        <v>1148</v>
      </c>
      <c r="C62" s="792"/>
    </row>
    <row r="63" spans="1:3" s="591" customFormat="1" ht="16.5">
      <c r="A63" s="610">
        <v>52</v>
      </c>
      <c r="B63" s="611" t="s">
        <v>1147</v>
      </c>
      <c r="C63" s="792"/>
    </row>
    <row r="64" spans="1:3" s="591" customFormat="1" ht="16.5">
      <c r="A64" s="610">
        <v>53</v>
      </c>
      <c r="B64" s="611" t="s">
        <v>1146</v>
      </c>
      <c r="C64" s="792"/>
    </row>
    <row r="65" spans="1:3" s="591" customFormat="1" ht="16.5">
      <c r="A65" s="610">
        <v>54</v>
      </c>
      <c r="B65" s="611" t="s">
        <v>1145</v>
      </c>
      <c r="C65" s="792"/>
    </row>
    <row r="66" spans="1:3" s="591" customFormat="1" ht="33">
      <c r="A66" s="610">
        <v>55</v>
      </c>
      <c r="B66" s="611" t="s">
        <v>1144</v>
      </c>
      <c r="C66" s="792"/>
    </row>
    <row r="67" spans="1:3" s="591" customFormat="1" ht="17.25" thickBot="1">
      <c r="A67" s="612">
        <v>56</v>
      </c>
      <c r="B67" s="613" t="s">
        <v>1143</v>
      </c>
      <c r="C67" s="793"/>
    </row>
    <row r="68" spans="1:3" s="606" customFormat="1" ht="33.75" thickBot="1">
      <c r="A68" s="601">
        <v>57</v>
      </c>
      <c r="B68" s="311" t="s">
        <v>1021</v>
      </c>
      <c r="C68" s="794">
        <f>C69+C70+C71+C72+C73+C74+C75+C76+C77+C78</f>
        <v>0</v>
      </c>
    </row>
    <row r="69" spans="1:3" s="591" customFormat="1" ht="16.5">
      <c r="A69" s="608">
        <v>58</v>
      </c>
      <c r="B69" s="615" t="s">
        <v>1142</v>
      </c>
      <c r="C69" s="791"/>
    </row>
    <row r="70" spans="1:3" s="591" customFormat="1" ht="16.5">
      <c r="A70" s="610">
        <v>59</v>
      </c>
      <c r="B70" s="611" t="s">
        <v>1141</v>
      </c>
      <c r="C70" s="792"/>
    </row>
    <row r="71" spans="1:3" s="591" customFormat="1" ht="33">
      <c r="A71" s="610">
        <v>60</v>
      </c>
      <c r="B71" s="611" t="s">
        <v>1140</v>
      </c>
      <c r="C71" s="792"/>
    </row>
    <row r="72" spans="1:3" s="591" customFormat="1" ht="33">
      <c r="A72" s="610">
        <v>61</v>
      </c>
      <c r="B72" s="611" t="s">
        <v>1139</v>
      </c>
      <c r="C72" s="792"/>
    </row>
    <row r="73" spans="1:3" s="591" customFormat="1" ht="16.5">
      <c r="A73" s="610">
        <v>62</v>
      </c>
      <c r="B73" s="611" t="s">
        <v>1138</v>
      </c>
      <c r="C73" s="792"/>
    </row>
    <row r="74" spans="1:3" s="591" customFormat="1" ht="33">
      <c r="A74" s="610">
        <v>63</v>
      </c>
      <c r="B74" s="597" t="s">
        <v>1137</v>
      </c>
      <c r="C74" s="792"/>
    </row>
    <row r="75" spans="1:3" s="591" customFormat="1" ht="16.5">
      <c r="A75" s="610">
        <v>64</v>
      </c>
      <c r="B75" s="597" t="s">
        <v>1136</v>
      </c>
      <c r="C75" s="792"/>
    </row>
    <row r="76" spans="1:3" s="591" customFormat="1" ht="28.5" customHeight="1">
      <c r="A76" s="610">
        <v>65</v>
      </c>
      <c r="B76" s="597" t="s">
        <v>1135</v>
      </c>
      <c r="C76" s="792"/>
    </row>
    <row r="77" spans="1:3" s="591" customFormat="1" ht="33">
      <c r="A77" s="610">
        <v>66</v>
      </c>
      <c r="B77" s="597" t="s">
        <v>1134</v>
      </c>
      <c r="C77" s="792"/>
    </row>
    <row r="78" spans="1:3" s="591" customFormat="1" ht="33.75" thickBot="1">
      <c r="A78" s="612">
        <v>67</v>
      </c>
      <c r="B78" s="614" t="s">
        <v>1133</v>
      </c>
      <c r="C78" s="793"/>
    </row>
    <row r="79" spans="1:3" s="606" customFormat="1" ht="17.25" thickBot="1">
      <c r="A79" s="601">
        <v>68</v>
      </c>
      <c r="B79" s="311" t="s">
        <v>1022</v>
      </c>
      <c r="C79" s="794">
        <f>C80</f>
        <v>0</v>
      </c>
    </row>
    <row r="80" spans="1:3" s="591" customFormat="1" ht="17.25" thickBot="1">
      <c r="A80" s="618">
        <v>69</v>
      </c>
      <c r="B80" s="619" t="s">
        <v>1132</v>
      </c>
      <c r="C80" s="796"/>
    </row>
    <row r="81" spans="1:10" s="603" customFormat="1" ht="17.25" thickBot="1">
      <c r="A81" s="620">
        <v>70</v>
      </c>
      <c r="B81" s="621" t="s">
        <v>1195</v>
      </c>
      <c r="C81" s="797">
        <f>C82+C151+C163</f>
        <v>255171099</v>
      </c>
      <c r="E81" s="622"/>
      <c r="F81" s="622"/>
      <c r="G81" s="622"/>
      <c r="H81" s="622"/>
      <c r="I81" s="622"/>
      <c r="J81" s="622"/>
    </row>
    <row r="82" spans="1:10" s="606" customFormat="1" ht="33.75" thickBot="1">
      <c r="A82" s="607">
        <v>71</v>
      </c>
      <c r="B82" s="311" t="s">
        <v>1023</v>
      </c>
      <c r="C82" s="790">
        <f>C83+C95+C106+C136+C147</f>
        <v>255171099</v>
      </c>
      <c r="E82" s="623"/>
      <c r="F82" s="623"/>
      <c r="G82" s="623"/>
      <c r="H82" s="623"/>
      <c r="I82" s="623"/>
      <c r="J82" s="623"/>
    </row>
    <row r="83" spans="1:10" s="606" customFormat="1" ht="50.25" thickBot="1">
      <c r="A83" s="601">
        <v>72</v>
      </c>
      <c r="B83" s="311" t="s">
        <v>1131</v>
      </c>
      <c r="C83" s="790">
        <f>C84+C85+C86+C87+C88+C89+C90+C91+C92+C93+C94</f>
        <v>0</v>
      </c>
      <c r="E83" s="623"/>
      <c r="F83" s="623"/>
      <c r="G83" s="623"/>
      <c r="H83" s="623"/>
      <c r="I83" s="623"/>
      <c r="J83" s="623"/>
    </row>
    <row r="84" spans="1:10" s="626" customFormat="1" ht="16.5">
      <c r="A84" s="624">
        <v>73</v>
      </c>
      <c r="B84" s="625" t="s">
        <v>1130</v>
      </c>
      <c r="C84" s="791"/>
      <c r="E84" s="627"/>
      <c r="F84" s="627"/>
      <c r="G84" s="627"/>
      <c r="H84" s="627"/>
      <c r="I84" s="627"/>
      <c r="J84" s="627"/>
    </row>
    <row r="85" spans="1:3" ht="16.5">
      <c r="A85" s="610">
        <v>74</v>
      </c>
      <c r="B85" s="611" t="s">
        <v>1129</v>
      </c>
      <c r="C85" s="792"/>
    </row>
    <row r="86" spans="1:3" ht="16.5">
      <c r="A86" s="610">
        <v>75</v>
      </c>
      <c r="B86" s="611" t="s">
        <v>1128</v>
      </c>
      <c r="C86" s="792"/>
    </row>
    <row r="87" spans="1:3" ht="16.5">
      <c r="A87" s="610">
        <v>76</v>
      </c>
      <c r="B87" s="611" t="s">
        <v>1127</v>
      </c>
      <c r="C87" s="792"/>
    </row>
    <row r="88" spans="1:3" ht="16.5">
      <c r="A88" s="610">
        <v>77</v>
      </c>
      <c r="B88" s="611" t="s">
        <v>1126</v>
      </c>
      <c r="C88" s="792"/>
    </row>
    <row r="89" spans="1:3" ht="33">
      <c r="A89" s="610">
        <v>78</v>
      </c>
      <c r="B89" s="611" t="s">
        <v>1125</v>
      </c>
      <c r="C89" s="792"/>
    </row>
    <row r="90" spans="1:3" ht="16.5">
      <c r="A90" s="610">
        <v>79</v>
      </c>
      <c r="B90" s="611" t="s">
        <v>1124</v>
      </c>
      <c r="C90" s="792"/>
    </row>
    <row r="91" spans="1:3" ht="33">
      <c r="A91" s="610">
        <v>80</v>
      </c>
      <c r="B91" s="611" t="s">
        <v>1123</v>
      </c>
      <c r="C91" s="792"/>
    </row>
    <row r="92" spans="1:3" ht="33">
      <c r="A92" s="610">
        <v>81</v>
      </c>
      <c r="B92" s="611" t="s">
        <v>1122</v>
      </c>
      <c r="C92" s="792"/>
    </row>
    <row r="93" spans="1:3" ht="33">
      <c r="A93" s="610">
        <v>82</v>
      </c>
      <c r="B93" s="611" t="s">
        <v>1121</v>
      </c>
      <c r="C93" s="792"/>
    </row>
    <row r="94" spans="1:3" ht="17.25" thickBot="1">
      <c r="A94" s="612">
        <v>83</v>
      </c>
      <c r="B94" s="614" t="s">
        <v>1120</v>
      </c>
      <c r="C94" s="793"/>
    </row>
    <row r="95" spans="1:10" s="606" customFormat="1" ht="33.75" thickBot="1">
      <c r="A95" s="601">
        <v>84</v>
      </c>
      <c r="B95" s="311" t="s">
        <v>1119</v>
      </c>
      <c r="C95" s="794">
        <f>C96+C97+C98+C99+C100+C101+C102+C103+C104+C105</f>
        <v>252749850</v>
      </c>
      <c r="E95" s="623"/>
      <c r="F95" s="623"/>
      <c r="G95" s="623"/>
      <c r="H95" s="623"/>
      <c r="I95" s="623"/>
      <c r="J95" s="623"/>
    </row>
    <row r="96" spans="1:3" ht="16.5">
      <c r="A96" s="608">
        <v>85</v>
      </c>
      <c r="B96" s="609" t="s">
        <v>1118</v>
      </c>
      <c r="C96" s="791"/>
    </row>
    <row r="97" spans="1:3" s="591" customFormat="1" ht="16.5">
      <c r="A97" s="610">
        <v>86</v>
      </c>
      <c r="B97" s="611" t="s">
        <v>1117</v>
      </c>
      <c r="C97" s="792"/>
    </row>
    <row r="98" spans="1:3" s="591" customFormat="1" ht="16.5">
      <c r="A98" s="610">
        <v>87</v>
      </c>
      <c r="B98" s="611" t="s">
        <v>1116</v>
      </c>
      <c r="C98" s="792"/>
    </row>
    <row r="99" spans="1:3" s="591" customFormat="1" ht="16.5">
      <c r="A99" s="610">
        <v>88</v>
      </c>
      <c r="B99" s="611" t="s">
        <v>1115</v>
      </c>
      <c r="C99" s="792"/>
    </row>
    <row r="100" spans="1:3" s="591" customFormat="1" ht="16.5">
      <c r="A100" s="610">
        <v>89</v>
      </c>
      <c r="B100" s="611" t="s">
        <v>1114</v>
      </c>
      <c r="C100" s="792"/>
    </row>
    <row r="101" spans="1:3" s="591" customFormat="1" ht="16.5">
      <c r="A101" s="610">
        <v>90</v>
      </c>
      <c r="B101" s="611" t="s">
        <v>1113</v>
      </c>
      <c r="C101" s="792"/>
    </row>
    <row r="102" spans="1:3" s="591" customFormat="1" ht="16.5">
      <c r="A102" s="610">
        <v>91</v>
      </c>
      <c r="B102" s="611" t="s">
        <v>1112</v>
      </c>
      <c r="C102" s="792">
        <v>252478500</v>
      </c>
    </row>
    <row r="103" spans="1:3" s="591" customFormat="1" ht="16.5">
      <c r="A103" s="610">
        <v>92</v>
      </c>
      <c r="B103" s="611" t="s">
        <v>1111</v>
      </c>
      <c r="C103" s="792">
        <v>271350</v>
      </c>
    </row>
    <row r="104" spans="1:3" s="591" customFormat="1" ht="33.75" thickBot="1">
      <c r="A104" s="612">
        <v>93</v>
      </c>
      <c r="B104" s="613" t="s">
        <v>1110</v>
      </c>
      <c r="C104" s="793"/>
    </row>
    <row r="105" spans="1:3" s="591" customFormat="1" ht="17.25" thickBot="1">
      <c r="A105" s="616">
        <v>94</v>
      </c>
      <c r="B105" s="617" t="s">
        <v>1109</v>
      </c>
      <c r="C105" s="795"/>
    </row>
    <row r="106" spans="1:3" s="606" customFormat="1" ht="83.25" thickBot="1">
      <c r="A106" s="601">
        <v>95</v>
      </c>
      <c r="B106" s="311" t="s">
        <v>1196</v>
      </c>
      <c r="C106" s="794">
        <f>C107+C108+C109+C110+C111+C112+C113+C114+C115+C116+C117+C118+C119+C120+C121+C122+C123+C124+C125+C126+C127+C128+C129+C130+C131+C132+C133+C134+C135</f>
        <v>2400323</v>
      </c>
    </row>
    <row r="107" spans="1:3" s="591" customFormat="1" ht="16.5">
      <c r="A107" s="608">
        <v>96</v>
      </c>
      <c r="B107" s="615" t="s">
        <v>1108</v>
      </c>
      <c r="C107" s="791"/>
    </row>
    <row r="108" spans="1:3" s="591" customFormat="1" ht="16.5">
      <c r="A108" s="610">
        <v>97</v>
      </c>
      <c r="B108" s="611" t="s">
        <v>1107</v>
      </c>
      <c r="C108" s="792"/>
    </row>
    <row r="109" spans="1:3" s="591" customFormat="1" ht="16.5">
      <c r="A109" s="610">
        <v>98</v>
      </c>
      <c r="B109" s="611" t="s">
        <v>1106</v>
      </c>
      <c r="C109" s="792"/>
    </row>
    <row r="110" spans="1:3" s="591" customFormat="1" ht="16.5">
      <c r="A110" s="610">
        <v>99</v>
      </c>
      <c r="B110" s="611" t="s">
        <v>1105</v>
      </c>
      <c r="C110" s="792"/>
    </row>
    <row r="111" spans="1:3" s="591" customFormat="1" ht="16.5">
      <c r="A111" s="610">
        <v>100</v>
      </c>
      <c r="B111" s="611" t="s">
        <v>1104</v>
      </c>
      <c r="C111" s="792"/>
    </row>
    <row r="112" spans="1:3" s="591" customFormat="1" ht="16.5">
      <c r="A112" s="610">
        <v>101</v>
      </c>
      <c r="B112" s="611" t="s">
        <v>1103</v>
      </c>
      <c r="C112" s="792"/>
    </row>
    <row r="113" spans="1:3" s="591" customFormat="1" ht="16.5">
      <c r="A113" s="610">
        <v>102</v>
      </c>
      <c r="B113" s="611" t="s">
        <v>1102</v>
      </c>
      <c r="C113" s="792"/>
    </row>
    <row r="114" spans="1:3" s="591" customFormat="1" ht="16.5">
      <c r="A114" s="610">
        <v>103</v>
      </c>
      <c r="B114" s="611" t="s">
        <v>1101</v>
      </c>
      <c r="C114" s="792"/>
    </row>
    <row r="115" spans="1:3" s="591" customFormat="1" ht="16.5">
      <c r="A115" s="610">
        <v>104</v>
      </c>
      <c r="B115" s="611" t="s">
        <v>1100</v>
      </c>
      <c r="C115" s="792"/>
    </row>
    <row r="116" spans="1:3" s="591" customFormat="1" ht="16.5">
      <c r="A116" s="610">
        <v>105</v>
      </c>
      <c r="B116" s="611" t="s">
        <v>1099</v>
      </c>
      <c r="C116" s="792"/>
    </row>
    <row r="117" spans="1:3" s="591" customFormat="1" ht="16.5">
      <c r="A117" s="610">
        <v>106</v>
      </c>
      <c r="B117" s="611" t="s">
        <v>1098</v>
      </c>
      <c r="C117" s="792"/>
    </row>
    <row r="118" spans="1:3" s="591" customFormat="1" ht="16.5">
      <c r="A118" s="610">
        <v>107</v>
      </c>
      <c r="B118" s="611" t="s">
        <v>1097</v>
      </c>
      <c r="C118" s="792"/>
    </row>
    <row r="119" spans="1:3" s="591" customFormat="1" ht="16.5">
      <c r="A119" s="610">
        <v>108</v>
      </c>
      <c r="B119" s="611" t="s">
        <v>1096</v>
      </c>
      <c r="C119" s="792"/>
    </row>
    <row r="120" spans="1:3" s="591" customFormat="1" ht="16.5">
      <c r="A120" s="610">
        <v>709</v>
      </c>
      <c r="B120" s="611" t="s">
        <v>1095</v>
      </c>
      <c r="C120" s="792"/>
    </row>
    <row r="121" spans="1:3" s="591" customFormat="1" ht="16.5">
      <c r="A121" s="610">
        <v>110</v>
      </c>
      <c r="B121" s="611" t="s">
        <v>1094</v>
      </c>
      <c r="C121" s="792"/>
    </row>
    <row r="122" spans="1:3" s="591" customFormat="1" ht="16.5">
      <c r="A122" s="610">
        <v>111</v>
      </c>
      <c r="B122" s="611" t="s">
        <v>1093</v>
      </c>
      <c r="C122" s="792"/>
    </row>
    <row r="123" spans="1:3" s="591" customFormat="1" ht="16.5">
      <c r="A123" s="610">
        <v>112</v>
      </c>
      <c r="B123" s="611" t="s">
        <v>1092</v>
      </c>
      <c r="C123" s="792"/>
    </row>
    <row r="124" spans="1:3" s="591" customFormat="1" ht="16.5">
      <c r="A124" s="610">
        <v>113</v>
      </c>
      <c r="B124" s="611" t="s">
        <v>1091</v>
      </c>
      <c r="C124" s="792"/>
    </row>
    <row r="125" spans="1:3" s="591" customFormat="1" ht="16.5">
      <c r="A125" s="610">
        <v>114</v>
      </c>
      <c r="B125" s="611" t="s">
        <v>1090</v>
      </c>
      <c r="C125" s="792"/>
    </row>
    <row r="126" spans="1:3" s="591" customFormat="1" ht="16.5">
      <c r="A126" s="610">
        <v>115</v>
      </c>
      <c r="B126" s="611" t="s">
        <v>1089</v>
      </c>
      <c r="C126" s="792"/>
    </row>
    <row r="127" spans="1:3" s="591" customFormat="1" ht="16.5">
      <c r="A127" s="610">
        <v>116</v>
      </c>
      <c r="B127" s="611" t="s">
        <v>1088</v>
      </c>
      <c r="C127" s="792"/>
    </row>
    <row r="128" spans="1:3" s="591" customFormat="1" ht="16.5">
      <c r="A128" s="610">
        <v>117</v>
      </c>
      <c r="B128" s="611" t="s">
        <v>1087</v>
      </c>
      <c r="C128" s="792"/>
    </row>
    <row r="129" spans="1:3" s="591" customFormat="1" ht="16.5">
      <c r="A129" s="610">
        <v>118</v>
      </c>
      <c r="B129" s="611" t="s">
        <v>1086</v>
      </c>
      <c r="C129" s="792"/>
    </row>
    <row r="130" spans="1:3" s="591" customFormat="1" ht="16.5">
      <c r="A130" s="610">
        <v>119</v>
      </c>
      <c r="B130" s="611" t="s">
        <v>1085</v>
      </c>
      <c r="C130" s="792"/>
    </row>
    <row r="131" spans="1:3" s="591" customFormat="1" ht="16.5">
      <c r="A131" s="610">
        <v>120</v>
      </c>
      <c r="B131" s="611" t="s">
        <v>1084</v>
      </c>
      <c r="C131" s="792">
        <v>2400323</v>
      </c>
    </row>
    <row r="132" spans="1:3" s="591" customFormat="1" ht="16.5">
      <c r="A132" s="610">
        <v>121</v>
      </c>
      <c r="B132" s="611" t="s">
        <v>1083</v>
      </c>
      <c r="C132" s="792"/>
    </row>
    <row r="133" spans="1:3" s="591" customFormat="1" ht="16.5">
      <c r="A133" s="610">
        <v>122</v>
      </c>
      <c r="B133" s="611" t="s">
        <v>1082</v>
      </c>
      <c r="C133" s="792"/>
    </row>
    <row r="134" spans="1:3" s="591" customFormat="1" ht="16.5">
      <c r="A134" s="610">
        <v>123</v>
      </c>
      <c r="B134" s="611" t="s">
        <v>1081</v>
      </c>
      <c r="C134" s="792"/>
    </row>
    <row r="135" spans="1:3" s="591" customFormat="1" ht="17.25" thickBot="1">
      <c r="A135" s="612">
        <v>124</v>
      </c>
      <c r="B135" s="613" t="s">
        <v>1080</v>
      </c>
      <c r="C135" s="793"/>
    </row>
    <row r="136" spans="1:3" s="606" customFormat="1" ht="50.25" thickBot="1">
      <c r="A136" s="601">
        <v>125</v>
      </c>
      <c r="B136" s="311" t="s">
        <v>1024</v>
      </c>
      <c r="C136" s="794">
        <f>C137+C138+C139+C140+C141+C142+C143+C144+C145+C146</f>
        <v>0</v>
      </c>
    </row>
    <row r="137" spans="1:3" s="591" customFormat="1" ht="16.5">
      <c r="A137" s="608">
        <v>126</v>
      </c>
      <c r="B137" s="615" t="s">
        <v>1079</v>
      </c>
      <c r="C137" s="791"/>
    </row>
    <row r="138" spans="1:3" s="591" customFormat="1" ht="16.5">
      <c r="A138" s="610">
        <v>127</v>
      </c>
      <c r="B138" s="611" t="s">
        <v>1078</v>
      </c>
      <c r="C138" s="792"/>
    </row>
    <row r="139" spans="1:3" s="591" customFormat="1" ht="18.75" customHeight="1">
      <c r="A139" s="610">
        <v>128</v>
      </c>
      <c r="B139" s="611" t="s">
        <v>1077</v>
      </c>
      <c r="C139" s="792"/>
    </row>
    <row r="140" spans="1:3" s="591" customFormat="1" ht="33">
      <c r="A140" s="610">
        <v>129</v>
      </c>
      <c r="B140" s="611" t="s">
        <v>1076</v>
      </c>
      <c r="C140" s="792"/>
    </row>
    <row r="141" spans="1:3" s="591" customFormat="1" ht="33">
      <c r="A141" s="610">
        <v>130</v>
      </c>
      <c r="B141" s="611" t="s">
        <v>1075</v>
      </c>
      <c r="C141" s="792"/>
    </row>
    <row r="142" spans="1:3" s="591" customFormat="1" ht="33">
      <c r="A142" s="610">
        <v>131</v>
      </c>
      <c r="B142" s="611" t="s">
        <v>1025</v>
      </c>
      <c r="C142" s="792"/>
    </row>
    <row r="143" spans="1:3" s="591" customFormat="1" ht="16.5">
      <c r="A143" s="610">
        <v>132</v>
      </c>
      <c r="B143" s="611" t="s">
        <v>1074</v>
      </c>
      <c r="C143" s="792"/>
    </row>
    <row r="144" spans="1:3" s="591" customFormat="1" ht="16.5">
      <c r="A144" s="610">
        <v>133</v>
      </c>
      <c r="B144" s="611" t="s">
        <v>1073</v>
      </c>
      <c r="C144" s="792"/>
    </row>
    <row r="145" spans="1:3" s="591" customFormat="1" ht="16.5">
      <c r="A145" s="610">
        <v>134</v>
      </c>
      <c r="B145" s="611" t="s">
        <v>1072</v>
      </c>
      <c r="C145" s="792"/>
    </row>
    <row r="146" spans="1:3" s="591" customFormat="1" ht="17.25" thickBot="1">
      <c r="A146" s="612">
        <v>135</v>
      </c>
      <c r="B146" s="613" t="s">
        <v>1071</v>
      </c>
      <c r="C146" s="793"/>
    </row>
    <row r="147" spans="1:3" s="606" customFormat="1" ht="17.25" thickBot="1">
      <c r="A147" s="601">
        <v>136</v>
      </c>
      <c r="B147" s="311" t="s">
        <v>1026</v>
      </c>
      <c r="C147" s="794">
        <f>C148+C149+C150</f>
        <v>20926</v>
      </c>
    </row>
    <row r="148" spans="1:3" s="591" customFormat="1" ht="16.5">
      <c r="A148" s="608">
        <v>137</v>
      </c>
      <c r="B148" s="615" t="s">
        <v>1070</v>
      </c>
      <c r="C148" s="791"/>
    </row>
    <row r="149" spans="1:3" s="591" customFormat="1" ht="16.5">
      <c r="A149" s="610">
        <v>138</v>
      </c>
      <c r="B149" s="611" t="s">
        <v>1069</v>
      </c>
      <c r="C149" s="792">
        <v>8524</v>
      </c>
    </row>
    <row r="150" spans="1:3" s="591" customFormat="1" ht="17.25" thickBot="1">
      <c r="A150" s="612">
        <v>139</v>
      </c>
      <c r="B150" s="613" t="s">
        <v>1068</v>
      </c>
      <c r="C150" s="793">
        <v>12402</v>
      </c>
    </row>
    <row r="151" spans="1:3" s="606" customFormat="1" ht="33.75" thickBot="1">
      <c r="A151" s="601">
        <v>140</v>
      </c>
      <c r="B151" s="311" t="s">
        <v>1027</v>
      </c>
      <c r="C151" s="794">
        <f>C152+C153+C154+C155+C156+C157+C158+C159+C160+C161+C162</f>
        <v>0</v>
      </c>
    </row>
    <row r="152" spans="1:3" s="591" customFormat="1" ht="16.5">
      <c r="A152" s="608">
        <v>141</v>
      </c>
      <c r="B152" s="615" t="s">
        <v>1067</v>
      </c>
      <c r="C152" s="791"/>
    </row>
    <row r="153" spans="1:3" s="591" customFormat="1" ht="16.5">
      <c r="A153" s="610">
        <v>142</v>
      </c>
      <c r="B153" s="611" t="s">
        <v>1066</v>
      </c>
      <c r="C153" s="792"/>
    </row>
    <row r="154" spans="1:3" s="591" customFormat="1" ht="33">
      <c r="A154" s="610">
        <v>143</v>
      </c>
      <c r="B154" s="611" t="s">
        <v>1065</v>
      </c>
      <c r="C154" s="792"/>
    </row>
    <row r="155" spans="1:3" s="591" customFormat="1" ht="33">
      <c r="A155" s="610">
        <v>144</v>
      </c>
      <c r="B155" s="611" t="s">
        <v>1064</v>
      </c>
      <c r="C155" s="792"/>
    </row>
    <row r="156" spans="1:3" s="591" customFormat="1" ht="16.5">
      <c r="A156" s="610">
        <v>145</v>
      </c>
      <c r="B156" s="611" t="s">
        <v>1063</v>
      </c>
      <c r="C156" s="792"/>
    </row>
    <row r="157" spans="1:3" s="591" customFormat="1" ht="33">
      <c r="A157" s="610">
        <v>146</v>
      </c>
      <c r="B157" s="597" t="s">
        <v>1062</v>
      </c>
      <c r="C157" s="792"/>
    </row>
    <row r="158" spans="1:3" s="591" customFormat="1" ht="49.5">
      <c r="A158" s="610">
        <v>147</v>
      </c>
      <c r="B158" s="597" t="s">
        <v>1061</v>
      </c>
      <c r="C158" s="792"/>
    </row>
    <row r="159" spans="1:3" s="591" customFormat="1" ht="33">
      <c r="A159" s="610">
        <v>148</v>
      </c>
      <c r="B159" s="597" t="s">
        <v>1198</v>
      </c>
      <c r="C159" s="792"/>
    </row>
    <row r="160" spans="1:3" s="591" customFormat="1" ht="33">
      <c r="A160" s="610">
        <v>149</v>
      </c>
      <c r="B160" s="597" t="s">
        <v>1060</v>
      </c>
      <c r="C160" s="792"/>
    </row>
    <row r="161" spans="1:10" ht="33">
      <c r="A161" s="610">
        <v>150</v>
      </c>
      <c r="B161" s="597" t="s">
        <v>1059</v>
      </c>
      <c r="C161" s="792"/>
      <c r="J161" s="591"/>
    </row>
    <row r="162" spans="1:10" ht="33.75" thickBot="1">
      <c r="A162" s="612">
        <v>151</v>
      </c>
      <c r="B162" s="614" t="s">
        <v>1058</v>
      </c>
      <c r="C162" s="793"/>
      <c r="J162" s="591"/>
    </row>
    <row r="163" spans="1:9" s="606" customFormat="1" ht="17.25" thickBot="1">
      <c r="A163" s="607">
        <v>152</v>
      </c>
      <c r="B163" s="311" t="s">
        <v>1028</v>
      </c>
      <c r="C163" s="790">
        <f>C164+C165</f>
        <v>0</v>
      </c>
      <c r="E163" s="623"/>
      <c r="F163" s="623"/>
      <c r="G163" s="623"/>
      <c r="H163" s="623"/>
      <c r="I163" s="623"/>
    </row>
    <row r="164" spans="1:10" ht="16.5">
      <c r="A164" s="608">
        <v>153</v>
      </c>
      <c r="B164" s="615" t="s">
        <v>1057</v>
      </c>
      <c r="C164" s="791"/>
      <c r="J164" s="591"/>
    </row>
    <row r="165" spans="1:10" ht="17.25" thickBot="1">
      <c r="A165" s="628">
        <v>154</v>
      </c>
      <c r="B165" s="629" t="s">
        <v>1056</v>
      </c>
      <c r="C165" s="798"/>
      <c r="J165" s="591"/>
    </row>
    <row r="166" spans="1:10" ht="16.5">
      <c r="A166" s="595"/>
      <c r="J166" s="591"/>
    </row>
    <row r="167" spans="1:10" ht="16.5">
      <c r="A167" s="811" t="s">
        <v>1427</v>
      </c>
      <c r="B167" s="811"/>
      <c r="C167" s="811"/>
      <c r="D167" s="310"/>
      <c r="J167" s="591"/>
    </row>
    <row r="168" spans="1:3" ht="16.5">
      <c r="A168" s="868" t="s">
        <v>1428</v>
      </c>
      <c r="B168" s="868"/>
      <c r="C168" s="868"/>
    </row>
    <row r="170" spans="2:3" ht="16.5">
      <c r="B170" s="869" t="s">
        <v>1429</v>
      </c>
      <c r="C170" s="869"/>
    </row>
    <row r="171" spans="2:3" ht="16.5">
      <c r="B171" s="870" t="s">
        <v>1430</v>
      </c>
      <c r="C171" s="870"/>
    </row>
  </sheetData>
  <sheetProtection/>
  <mergeCells count="10">
    <mergeCell ref="A167:C167"/>
    <mergeCell ref="A168:C168"/>
    <mergeCell ref="B170:C170"/>
    <mergeCell ref="B171:C171"/>
    <mergeCell ref="A1:B1"/>
    <mergeCell ref="A2:B2"/>
    <mergeCell ref="C7:C10"/>
    <mergeCell ref="A7:A10"/>
    <mergeCell ref="B7:B10"/>
    <mergeCell ref="A4:C4"/>
  </mergeCells>
  <printOptions/>
  <pageMargins left="0.8661417322834646" right="0.35433070866141736" top="0.31496062992125984" bottom="0.42" header="0.15748031496062992" footer="0.17"/>
  <pageSetup horizontalDpi="600" verticalDpi="600" orientation="portrait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Tatiana</cp:lastModifiedBy>
  <cp:lastPrinted>2017-02-03T11:39:33Z</cp:lastPrinted>
  <dcterms:created xsi:type="dcterms:W3CDTF">2015-07-08T05:58:18Z</dcterms:created>
  <dcterms:modified xsi:type="dcterms:W3CDTF">2017-02-06T07:13:17Z</dcterms:modified>
  <cp:category/>
  <cp:version/>
  <cp:contentType/>
  <cp:contentStatus/>
</cp:coreProperties>
</file>