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05" windowWidth="15180" windowHeight="8100" activeTab="7"/>
  </bookViews>
  <sheets>
    <sheet name="01" sheetId="1" r:id="rId1"/>
    <sheet name="02" sheetId="2" r:id="rId2"/>
    <sheet name="03" sheetId="3" r:id="rId3"/>
    <sheet name="04" sheetId="4" r:id="rId4"/>
    <sheet name="ANEXA 29" sheetId="5" r:id="rId5"/>
    <sheet name="ANEXA 30" sheetId="6" r:id="rId6"/>
    <sheet name="ANEXA 40 a" sheetId="7" r:id="rId7"/>
    <sheet name="CONT EXEC - CHELT" sheetId="8" r:id="rId8"/>
    <sheet name="CORELATII 1" sheetId="9" r:id="rId9"/>
    <sheet name="CORELATII 2" sheetId="10" r:id="rId10"/>
    <sheet name="ANEXA 34" sheetId="11" r:id="rId11"/>
    <sheet name="CORELATII CONT EXECUTIE" sheetId="12" r:id="rId12"/>
  </sheets>
  <externalReferences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<sst xmlns="http://schemas.openxmlformats.org/spreadsheetml/2006/main" count="2026" uniqueCount="1185">
  <si>
    <t>Total ( în baze accrual)( rd.82+83)</t>
  </si>
  <si>
    <t>Acreditive la instituţii de credit în  străinătate (ct.5412)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</si>
  <si>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</si>
  <si>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</si>
  <si>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publice.Total (rd.99+100+101+102) din care emise de:</t>
  </si>
  <si>
    <t>Total (la valoare nominală) (rd. 98)</t>
  </si>
  <si>
    <t xml:space="preserve">              X</t>
  </si>
  <si>
    <t xml:space="preserve">     X</t>
  </si>
  <si>
    <t>Titluri pe termen lung, altele decât acţiuni şi produse financiare derivate deţinute de către instituţiile publice. Total (rd.112+113+114+115) din care emise de</t>
  </si>
  <si>
    <t>Obligaţiuni  şi alte titluri deţinute în contul creanţelor bugetare (ct.265-2962). Total (rd.117+118+119+120+121) din care emise de:</t>
  </si>
  <si>
    <t>Anexa 40 a.rd.300 col.1</t>
  </si>
  <si>
    <t>Anexa 40 a.rd.300 col.2</t>
  </si>
  <si>
    <t>Anexa 40 a.rd.465 col.1</t>
  </si>
  <si>
    <t>Anexa 40 a.rd.465 col.2</t>
  </si>
  <si>
    <t>Anexa 40 a.rd.292 col.2</t>
  </si>
  <si>
    <t>Anexa 40 a.rd.82 col.01+rd.86 col.1</t>
  </si>
  <si>
    <t>Anexa 40 a.rd.82 +rd 86 col.02</t>
  </si>
  <si>
    <t>Total( rd.111+116)</t>
  </si>
  <si>
    <t xml:space="preserve">      X</t>
  </si>
  <si>
    <r>
      <t xml:space="preserve">     -</t>
    </r>
    <r>
      <rPr>
        <sz val="10"/>
        <color indexed="8"/>
        <rFont val="Trebuchet MS"/>
        <family val="2"/>
      </rPr>
      <t xml:space="preserve">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  </r>
  </si>
  <si>
    <r>
      <t xml:space="preserve"> -</t>
    </r>
    <r>
      <rPr>
        <sz val="10"/>
        <color indexed="8"/>
        <rFont val="Trebuchet MS"/>
        <family val="2"/>
      </rPr>
      <t xml:space="preserve"> Societăţi care acceptă depozite, exclusiv banca centrală  (S.122)   </t>
    </r>
  </si>
  <si>
    <r>
      <t xml:space="preserve">     -</t>
    </r>
    <r>
      <rPr>
        <sz val="10"/>
        <color indexed="8"/>
        <rFont val="Trebuchet MS"/>
        <family val="2"/>
      </rPr>
      <t xml:space="preserve">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  </r>
  </si>
  <si>
    <r>
      <t xml:space="preserve">     -</t>
    </r>
    <r>
      <rPr>
        <sz val="10"/>
        <color indexed="8"/>
        <rFont val="Trebuchet MS"/>
        <family val="2"/>
      </rPr>
      <t xml:space="preserve"> Societăţi care acceptă depozite, exclusiv banca centrală  (S.122)    (În cazul refinanţării fără regres a unei creanţe asupra guvernului) </t>
    </r>
  </si>
  <si>
    <r>
      <t xml:space="preserve">     -</t>
    </r>
    <r>
      <rPr>
        <sz val="10"/>
        <color indexed="8"/>
        <rFont val="Trebuchet MS"/>
        <family val="2"/>
      </rPr>
      <t xml:space="preserve">Alţi intermediari financiari, exclusiv societăţile de asigurare şi fondurile de pensii    (S.125)   (În cazul refinanţării fără regres a unei creanţe asupra guvernului) </t>
    </r>
  </si>
  <si>
    <r>
      <t xml:space="preserve">Datorii comerciale </t>
    </r>
    <r>
      <rPr>
        <b/>
        <sz val="10"/>
        <color indexed="8"/>
        <rFont val="Trebuchet MS"/>
        <family val="2"/>
      </rPr>
      <t xml:space="preserve">necurente </t>
    </r>
    <r>
      <rPr>
        <sz val="10"/>
        <color indexed="8"/>
        <rFont val="Trebuchet MS"/>
        <family val="2"/>
      </rPr>
      <t xml:space="preserve">legate de livrări de bunuri şi servicii  (ct.401+ct.403+ct.4042+ct.405+ct.4622). Total (rd.458+459+463+464),  din care către: </t>
    </r>
  </si>
  <si>
    <t>Credite  pe termen lung acordate din venituri din privatizare (ct.2673).Total (rd.187+191) din care:</t>
  </si>
  <si>
    <t xml:space="preserve">        -Instituţiilor publice, din care:(rd.188+189+190)</t>
  </si>
  <si>
    <t>Credite pe termen lung acordate din contul curent general al trezoreriei statului (ct.2672) Total (rd.193+197) din care:</t>
  </si>
  <si>
    <t xml:space="preserve"> Instituţiilor publice, din care:(rd.194+195+196)</t>
  </si>
  <si>
    <t>Credite pe termen lung acordate din Fondul Special  de dezvoltare la dispoziţia Guvernului  (ct. 2671) Total (rd.199+203) din care:</t>
  </si>
  <si>
    <t xml:space="preserve"> -Instituţiilor publice, din care (rd.200+201+202)</t>
  </si>
  <si>
    <t>Alte credite pe termen lung acordate (ct. 2675). Total (rd.205+209)din care:</t>
  </si>
  <si>
    <t xml:space="preserve"> -Instituţiilor publice, din care(rd.206+207+208)</t>
  </si>
  <si>
    <r>
      <t>Sume datorate beneficiarilor  - instituţii finanţate din buget de stat, asigurări sociale de stat şi fonduri speciale - FONDURI EXTERNE NERAMBURSABILE POSTADERARE ŞI FONDURI  DE LA BUGET</t>
    </r>
    <r>
      <rPr>
        <sz val="10"/>
        <color indexed="8"/>
        <rFont val="Trebuchet MS"/>
        <family val="2"/>
      </rPr>
      <t xml:space="preserve"> (ct. 4546.3)</t>
    </r>
  </si>
  <si>
    <r>
      <t xml:space="preserve">Sume datorate beneficiarilor -ONG-uri, societăţi comerciale, etc. - FONDURI EXTERNE NERAMBURSABILE POSTADERARE ŞI FONDURI DE LA BUGET </t>
    </r>
    <r>
      <rPr>
        <sz val="10"/>
        <color indexed="8"/>
        <rFont val="Trebuchet MS"/>
        <family val="2"/>
      </rPr>
      <t xml:space="preserve">                      (ct.4544)</t>
    </r>
  </si>
  <si>
    <r>
      <t>Sume avansate de Comisia Europeană/alţi donatori - FONDURI EXTERNE NERAMBURSABILE POSTADERARE</t>
    </r>
    <r>
      <rPr>
        <sz val="10"/>
        <color indexed="8"/>
        <rFont val="Trebuchet MS"/>
        <family val="2"/>
      </rPr>
      <t xml:space="preserve"> (ct.4506)</t>
    </r>
  </si>
  <si>
    <r>
      <t xml:space="preserve">Avansuri primite de la Autorităţile de Certificare/ Autorităţile de Management/ Agenţiile de Plăţi - FONDURI EXTERNE NERAMBURSABILE POSTADERARE ŞI FONDURI DE LA BUGET </t>
    </r>
    <r>
      <rPr>
        <sz val="10"/>
        <color indexed="8"/>
        <rFont val="Trebuchet MS"/>
        <family val="2"/>
      </rPr>
      <t>(ct.4585)</t>
    </r>
  </si>
  <si>
    <t>Total (în baze accrual) (cash+dobânzi)(rd.391)</t>
  </si>
  <si>
    <t>Anexa 40 a.rd.(447) col.1</t>
  </si>
  <si>
    <t>Anexa 40 a.rd. 447) col.2</t>
  </si>
  <si>
    <t>+739+745+746)</t>
  </si>
  <si>
    <t>(ct.730+731+732+733+734+735+736</t>
  </si>
  <si>
    <t>Bilant rd.80 col.1</t>
  </si>
  <si>
    <t>Bilant rd.90 col.1</t>
  </si>
  <si>
    <t>Bilant rd.80 col.2</t>
  </si>
  <si>
    <t>Bilant rd.90 col.2</t>
  </si>
  <si>
    <t>15=16</t>
  </si>
  <si>
    <t>Anexa 3 ( cod 03) .rd.14 col.1</t>
  </si>
  <si>
    <t>la data de 30 Septembrie 2015</t>
  </si>
  <si>
    <t>332+341+345+346+347+349+351+354+356+357+358+ 359+ 361+ 371+381+/-348+/-378-391-392-393-394-395-396-397-398)</t>
  </si>
  <si>
    <r>
      <t>Creanţe bugetare</t>
    </r>
    <r>
      <rPr>
        <sz val="10"/>
        <rFont val="Trebuchet MS"/>
        <family val="2"/>
      </rPr>
      <t xml:space="preserve">  (ct.431**+437**+4424+ 4428**+444 **+  446** +4482+</t>
    </r>
    <r>
      <rPr>
        <i/>
        <sz val="10"/>
        <rFont val="Trebuchet MS"/>
        <family val="2"/>
      </rPr>
      <t xml:space="preserve"> 461</t>
    </r>
    <r>
      <rPr>
        <sz val="10"/>
        <rFont val="Trebuchet MS"/>
        <family val="2"/>
      </rPr>
      <t>+463+464+465+4664 +4665+4669+481**+482** - 497) din care:</t>
    </r>
  </si>
  <si>
    <r>
      <t xml:space="preserve">Conturi la trezorerie, casă, alte valori, avansuri de trezorerie </t>
    </r>
    <r>
      <rPr>
        <sz val="10"/>
        <rFont val="Trebuchet MS"/>
        <family val="2"/>
      </rPr>
      <t>(ct.510+5121+5125+5131+5141+5151+5153 +5161+5171 +5201 + 5202 +5211+5212+5213+523++5251+5252+5253+5254+526+527+ 528 +5291+5292 +5293+5294 +5299 +5311 +550 +551 +552 +555 + 557+5581+5582+5591+5601+5602+ 561+562 +5711 +5712 +5713 +5714 +5741+5742+5743+5744+5751+5752+5753+5754-</t>
    </r>
    <r>
      <rPr>
        <sz val="10"/>
        <color indexed="10"/>
        <rFont val="Trebuchet MS"/>
        <family val="2"/>
      </rPr>
      <t>7701)</t>
    </r>
    <r>
      <rPr>
        <sz val="10"/>
        <rFont val="Trebuchet MS"/>
        <family val="2"/>
      </rPr>
      <t xml:space="preserve"> </t>
    </r>
  </si>
  <si>
    <r>
      <t xml:space="preserve">Conturi la instituţii de credit,NBR, casă, </t>
    </r>
    <r>
      <rPr>
        <sz val="10"/>
        <rFont val="Trebuchet MS"/>
        <family val="2"/>
      </rPr>
      <t>(ct.5112+5121+</t>
    </r>
    <r>
      <rPr>
        <b/>
        <sz val="10"/>
        <rFont val="Trebuchet MS"/>
        <family val="2"/>
      </rPr>
      <t>5124</t>
    </r>
    <r>
      <rPr>
        <sz val="10"/>
        <rFont val="Trebuchet MS"/>
        <family val="2"/>
      </rPr>
      <t>+5125+5131+5132+5141+ 5142+  5151+ 5152+ 5153 +5161 +5162+5171 +5172 +5314+5411+5412+ 550+ 5583 + 5592 + 5601 +5602) din care:</t>
    </r>
  </si>
  <si>
    <r>
      <t xml:space="preserve">Datorii comerciale şi avansuri ,                                                        (ct. </t>
    </r>
    <r>
      <rPr>
        <b/>
        <sz val="10"/>
        <rFont val="Trebuchet MS"/>
        <family val="2"/>
      </rPr>
      <t>401</t>
    </r>
    <r>
      <rPr>
        <sz val="10"/>
        <rFont val="Trebuchet MS"/>
        <family val="2"/>
      </rPr>
      <t>+403+4041+405+408+419+4621) din care:</t>
    </r>
  </si>
  <si>
    <t>(ct 431+437+.440+441+4423+4428+444+446+</t>
  </si>
  <si>
    <r>
      <t>Datorii din operaţiuni cu Fonduri externe nerambursabile şi fonduri de la buget, alte datorii către alte organisme internaţionale (ct.</t>
    </r>
    <r>
      <rPr>
        <sz val="10"/>
        <rFont val="Trebuchet MS"/>
        <family val="2"/>
      </rPr>
      <t>4502+4504+4506+4512+4514+4516+4521 +4522+4532+4542+4544+4546+4552+4554 +4564+ 4584+ 4585+459+462+473</t>
    </r>
    <r>
      <rPr>
        <b/>
        <sz val="10"/>
        <rFont val="Trebuchet MS"/>
        <family val="2"/>
      </rPr>
      <t xml:space="preserve"> )</t>
    </r>
  </si>
  <si>
    <r>
      <t>(ct.422+424+</t>
    </r>
    <r>
      <rPr>
        <b/>
        <sz val="10"/>
        <rFont val="Trebuchet MS"/>
        <family val="2"/>
      </rPr>
      <t>426</t>
    </r>
    <r>
      <rPr>
        <sz val="10"/>
        <rFont val="Trebuchet MS"/>
        <family val="2"/>
      </rPr>
      <t>+4272+4273+429+438)din care:</t>
    </r>
  </si>
  <si>
    <t>Rezultatul patrimonial al exercitiului (ct.121- sold debitor)</t>
  </si>
  <si>
    <t>DIRECTOR EXECUTIV ADJUNCT,</t>
  </si>
  <si>
    <t>DIRECTOR EXECUTIV,</t>
  </si>
  <si>
    <t>30.09.2014</t>
  </si>
  <si>
    <t xml:space="preserve"> la data de 30 Septembrie 2015</t>
  </si>
  <si>
    <t>SITUAŢIA FLUXURILOR DE TREZORERIE - Bugetul de Stat                                                                                                                 la data de 30 Septembrie  2015</t>
  </si>
  <si>
    <t>SITUAŢIA PLĂŢILOR EFECTUATE DIN BUGET CARE NU REPREZINTĂ CHELTUIELI EFECTIVE</t>
  </si>
  <si>
    <t xml:space="preserve">                                                       la data de 30 Septembrie 2015</t>
  </si>
  <si>
    <t>Nr. crt</t>
  </si>
  <si>
    <t>PLĂŢI   RESTANTE  Bugetul de Stat</t>
  </si>
  <si>
    <t xml:space="preserve">   DIN ADMINISTRAŢIA CENTRALĂ  la data de 30 Septembrie 2015</t>
  </si>
  <si>
    <t>Disponibilităţi în lei ale Trezoreriei Centrale si trezoreriilor teritoriale (ct.5126+5201+5202+5203)</t>
  </si>
  <si>
    <t>Total disponibilităţi al Trezoreriei Centrale ( în baze accrual)        (rd.63+64)</t>
  </si>
  <si>
    <t>Credite pe termen scurt acordate din venituri din privatizare (ct.2673+4681+4686)   Total    (rd.133+137) din care:</t>
  </si>
  <si>
    <r>
      <t>Avansuri acordate beneficiarilor  din fonduri externe nerambursabile postaderare şi fonduri de la buget  de Autorităţile de Certificare/Autorităţile de Management</t>
    </r>
    <r>
      <rPr>
        <sz val="10"/>
        <color indexed="8"/>
        <rFont val="Trebuchet MS"/>
        <family val="2"/>
      </rPr>
      <t xml:space="preserve"> (ct.4545).Total, din care :(rd.341.1+341.2+341.3+341.4)</t>
    </r>
  </si>
  <si>
    <r>
      <t>Avansuri acordate beneficiarilor din fonduri externe nerambursabile postaderare pentru agricultură şi fonduri de la buget de Agenţiile de Plăţi/ Ministerul Agriculturii  (ct.4545)</t>
    </r>
    <r>
      <rPr>
        <i/>
        <sz val="10"/>
        <color indexed="8"/>
        <rFont val="Trebuchet MS"/>
        <family val="2"/>
      </rPr>
      <t xml:space="preserve">  </t>
    </r>
    <r>
      <rPr>
        <sz val="10"/>
        <color indexed="8"/>
        <rFont val="Trebuchet MS"/>
        <family val="2"/>
      </rPr>
      <t>Total din care (rd.342.1+342.2 +342.3 +342.4):</t>
    </r>
  </si>
  <si>
    <t>Avansuri acordate  beneficiarilor   din fonduri externe nerambursabile postaderare şi fonduri de la buget -  instituţii publice finanţate integral din buget (ct.4545.4)</t>
  </si>
  <si>
    <t xml:space="preserve">     -Societăţi nefinanciare  (S.11) (În cazul restructurării creditelor comerciale)</t>
  </si>
  <si>
    <t>Dobânzi de plătit aferente creditelor pe termen lung  primite (contractate garantate, asimilate, etc.)de instituţiile publice din administraţia centrală  (ct.1684+1685+1687).Total(rd.439+440+441) din care acordate de :</t>
  </si>
  <si>
    <t>Salariile angajatilor (ct. 421+ 423+426 +4271+ 4273 +4281)</t>
  </si>
  <si>
    <r>
      <t>Disponibilităţi   ale instituţiilor publice la instituţiile de credit rezidente (ct 5112+.</t>
    </r>
    <r>
      <rPr>
        <b/>
        <sz val="10"/>
        <rFont val="Trebuchet MS"/>
        <family val="2"/>
      </rPr>
      <t>5121+5124</t>
    </r>
    <r>
      <rPr>
        <sz val="10"/>
        <rFont val="Trebuchet MS"/>
        <family val="2"/>
      </rPr>
      <t>+5125+5131+5132+5141+5142 +5151 +5152 +529 +550 + 5572 + 5583 +5592+5601)din care:</t>
    </r>
  </si>
  <si>
    <t>CONTUL DE EXECUTIE - CHELTUIELI BUGET DE STAT LA DATA DE 30 Septembrie 2015</t>
  </si>
  <si>
    <t>Total (în baze accrual) (cash+dobânzi) (rd.409+416)</t>
  </si>
  <si>
    <t>Depozite atrase la trezorerie (ct.5193)</t>
  </si>
  <si>
    <t>Dobânzi de plătit aferente depozitelor atrase la trezorerie (ct.5186)</t>
  </si>
  <si>
    <t>Total (in baze accrual) (cash+dobânzi)(rd.418+419)</t>
  </si>
  <si>
    <t>Credite pe termen lung primite  (contractate, garantate, asimilate, etc.)   de instituţiile publice (ct.1642+1652+1672).Total (rd.432+433+434), din care acordate de :</t>
  </si>
  <si>
    <t>Total (în baze cash)(rd.431+435+436)</t>
  </si>
  <si>
    <t>Total dobânzi de plătit (rd.438+442+443)</t>
  </si>
  <si>
    <t>Total (în baze accrual)(rd.437+444)    (cash+dobânzi)</t>
  </si>
  <si>
    <t xml:space="preserve">        -Instituţii publice, din care (rd.460+461+462): </t>
  </si>
  <si>
    <t>Datorii din operaţiuni de clearing, barter şi cooperare economică (ct.462/5128)</t>
  </si>
  <si>
    <t xml:space="preserve">                                    X</t>
  </si>
  <si>
    <t>Datoriile  instituţiilor publice către bugete                ( ct. 4423 + 431+437+4428+444+446+4481)</t>
  </si>
  <si>
    <t xml:space="preserve"> Alte drepturi cuvenite altor  categorii de persoane (ct. 4222+ 4272+426+ 4273 +429+438)</t>
  </si>
  <si>
    <t>Datorii către fondul de risc (ct.462)</t>
  </si>
  <si>
    <t>Total (rd.471+472+473+474+475)</t>
  </si>
  <si>
    <t xml:space="preserve">Creanţe comerciale necurente legate de livrări de bunuri şi servicii ale instituţiilor publice (ct.4112+4118+4612-4912-4962). Total (rd.293+294+295+299) din care: </t>
  </si>
  <si>
    <t xml:space="preserve">Creanţe comerciale curente legate de livrări de bunuri şi servicii ale instituţiilor publice (ct.232+234+409+4111+4118+413+418+4611-4911-4961). Total (rd.301+302+303+307) din care: </t>
  </si>
  <si>
    <t>Anexa 40 a.rd(.61+62+86) col.1</t>
  </si>
  <si>
    <t>Anexa 40 a.rd(.61+62+86) col.2</t>
  </si>
  <si>
    <t>Anexa 40 a.rd.77 col.1</t>
  </si>
  <si>
    <t>Anexa 40 a.rd.77 col.2</t>
  </si>
  <si>
    <t>Anexa 40 a.rd.82 col.1</t>
  </si>
  <si>
    <t>Anexa 40 a.rd.82 col.2</t>
  </si>
  <si>
    <t>Anexa 40 a.rd.51 col.2</t>
  </si>
  <si>
    <t>Anexa 40 a.rd.51 col.1</t>
  </si>
  <si>
    <t>DIRECTOR EXECUTIV</t>
  </si>
  <si>
    <t>Cod 03. -rd.15 col.3</t>
  </si>
  <si>
    <t>5=3+4</t>
  </si>
  <si>
    <t>DIRECTOR EXECUTIV ADJUNCT</t>
  </si>
  <si>
    <t>Anexa 3 ( cod 03) .rd.15 col.3</t>
  </si>
  <si>
    <t>Sume de primit de la Autoritatile de Certificare/Autoritatile de Management - fonduri de la buget ( ct.4583.2)</t>
  </si>
  <si>
    <t>Sume solicitate la rambursare aferente  fondurilor externe nerambursabile postaderare in curs de virare  la buget ( ct.8077)</t>
  </si>
  <si>
    <t xml:space="preserve">Datorii comerciale curente si avansuri legate de livrări de bunuri şi servicii  (ct.401+403+4041+ 405+408+419+4621).Total (rd.466+467+468.1+468.2),  din care către: </t>
  </si>
  <si>
    <t xml:space="preserve">        -Instituţii publice, din care (rd.467.1+467.2+467.3): </t>
  </si>
  <si>
    <t>Total (rd.491+499+500+501+502+506+510)</t>
  </si>
  <si>
    <t xml:space="preserve">  Administraţii de securitate socială ( CNPAS, CJP)</t>
  </si>
  <si>
    <t>BLOCAT</t>
  </si>
  <si>
    <t>Dobânzi de plătit pentru împrumuturi pe bază de titluri pe termen scurt, altele decât acţiuni şi produse financiare derivate (ct 1681+5186)</t>
  </si>
  <si>
    <t>Credite pe termen scurt primite din venituri din privatizare de către instituţiile publice din administraţia centrală (ct.5191+ 5192+1621+1671) (S1311)</t>
  </si>
  <si>
    <t>Credite pe termen lung primite din contul curent general al trezoreriei statului de către instituţiile publice din administraţia centrală (ct1662+1672)(S1311)</t>
  </si>
  <si>
    <t>Dobânzi de plătit aferente creditelor pe termen lung primite din venituri din privatizare (ct.1687)(S1311)</t>
  </si>
  <si>
    <t>Alte obligaţii de plată cf. hotărârilor definitive ale organismelor internaţionale ( amenzi, CE, CEDO, etc.) Total (rd 475.1+475.2)(ct.462)  din care</t>
  </si>
  <si>
    <t xml:space="preserve">         - Gospodariile populatiei (S 14)</t>
  </si>
  <si>
    <t>Anexa 40 a.rd.316 col.1</t>
  </si>
  <si>
    <t>Anexa 40 a.rd.316 col.2</t>
  </si>
  <si>
    <t>Anexa 40 a.rd.8 col.1</t>
  </si>
  <si>
    <t>Anexa 40 a.rd.11 col.1</t>
  </si>
  <si>
    <t>Anexa 40 a.rd.8col.2</t>
  </si>
  <si>
    <t>Anexa 40 a.rd.11 col.2</t>
  </si>
  <si>
    <t>Bilant-rd.33.1 col 1</t>
  </si>
  <si>
    <t>Anexa 40 a.rd.9 col.1</t>
  </si>
  <si>
    <t>Anexa 40 a.rd.12 col.1</t>
  </si>
  <si>
    <t>Anexa 40 a.rd.14 col.1</t>
  </si>
  <si>
    <t>Anexa 40 a.rd.15 col.1</t>
  </si>
  <si>
    <t>Bilant-rd.33.1 col 2</t>
  </si>
  <si>
    <t>Anexa 40 a.rd.9 col.2</t>
  </si>
  <si>
    <t>Anexa 40 a.rd.12 col.2</t>
  </si>
  <si>
    <t>Anexa 40 a.rd.14 col.2</t>
  </si>
  <si>
    <t>Anexa 40 a.rd.15 col.2</t>
  </si>
  <si>
    <t>Bilant-rd.35.1col 1</t>
  </si>
  <si>
    <t>Anexa 40 a.rd.35 col.1</t>
  </si>
  <si>
    <t>Anexa 40 a.rd.40 col.1</t>
  </si>
  <si>
    <t>Anexa 40 a.rd.59 col.1</t>
  </si>
  <si>
    <t>Anexa 40 a.rd.83 col.1</t>
  </si>
  <si>
    <t>Anexa 40 a.rd.56col.1</t>
  </si>
  <si>
    <t>Bilant-rd.35.1col 2</t>
  </si>
  <si>
    <t>Anexa 40 a.rd.35 col.2</t>
  </si>
  <si>
    <t>Anexa 40 a.rd.40 col.2</t>
  </si>
  <si>
    <t>Anexa 40 a.rd.56col.2</t>
  </si>
  <si>
    <t>Anexa 40 a.rd.59 col.2</t>
  </si>
  <si>
    <t>Anexa 40 a.rd.83 col.2</t>
  </si>
  <si>
    <t>Bilant-rd.64 col 1</t>
  </si>
  <si>
    <t>Anexa 40 a.rd.478 col.1</t>
  </si>
  <si>
    <t>Anexa 40 a.rd.479 col.1</t>
  </si>
  <si>
    <t>Anexa 40 a.rd.480 col.1</t>
  </si>
  <si>
    <t>Bilant-rd.64 col 2</t>
  </si>
  <si>
    <t>Anexa 40 a.rd.478 col.2</t>
  </si>
  <si>
    <t>Anexa 40 a.rd.479 col.2</t>
  </si>
  <si>
    <t>Anexa 40 a.rd.480 col.2</t>
  </si>
  <si>
    <t xml:space="preserve">        -Instituţii publice, din care (rd.494+495+496): </t>
  </si>
  <si>
    <t xml:space="preserve">Notă </t>
  </si>
  <si>
    <t xml:space="preserve">       Sectoarele şi subsectoarele definite conform            </t>
  </si>
  <si>
    <t xml:space="preserve">                                                  </t>
  </si>
  <si>
    <t>DENUMIRE</t>
  </si>
  <si>
    <t xml:space="preserve">1
</t>
  </si>
  <si>
    <t xml:space="preserve">Credite comerciale şi avansuri acordate </t>
  </si>
  <si>
    <t>Alte conturi de primit, exclusiv creditele comerciale şi avansurile</t>
  </si>
  <si>
    <t xml:space="preserve"> DATORII FINANCIARE</t>
  </si>
  <si>
    <t xml:space="preserve">Alte depozite </t>
  </si>
  <si>
    <t xml:space="preserve">ÎMPRUMUTURI PE BAZĂ DE TITLURI, ALTELE DECÂT ACTIUNI </t>
  </si>
  <si>
    <t>ÎMPRUMUTURI PE BAZĂ DE TITLURI   pe termen scurt altele decât acţiuni şi produse financiare derivate)</t>
  </si>
  <si>
    <t>B.2</t>
  </si>
  <si>
    <t>ÎMPRUMUTURI PE BAZĂ DE TITLURI   pe termen lung, altele decât acţiuni şi produse financiare derivate)</t>
  </si>
  <si>
    <t>Dobânzi de plătit pentru împrumuturi pe bază de titluri pe termen lung, altele decât acţiuni şi produse financiare derivate (ct.1681)</t>
  </si>
  <si>
    <t>CREDITE PRIMITE, din care:</t>
  </si>
  <si>
    <t>Credite pe termen scurt primite</t>
  </si>
  <si>
    <t>Credite pe termen lung primite</t>
  </si>
  <si>
    <t>Credite comerciale şi avansuri primite</t>
  </si>
  <si>
    <t>Alte datorii de plătit exclusiv creditele comerciale şi avansuri</t>
  </si>
  <si>
    <t>E.3</t>
  </si>
  <si>
    <t xml:space="preserve"> Denumire</t>
  </si>
  <si>
    <t>utilizator</t>
  </si>
  <si>
    <t>Cod SEC'95</t>
  </si>
  <si>
    <t>Sistemului European de Conturi (SEC' 95)</t>
  </si>
  <si>
    <t xml:space="preserve">      în</t>
  </si>
  <si>
    <t>Anexa 40</t>
  </si>
  <si>
    <t xml:space="preserve">Societăţi nefinanciare </t>
  </si>
  <si>
    <t xml:space="preserve">   Operatori economici</t>
  </si>
  <si>
    <t>S.11</t>
  </si>
  <si>
    <t xml:space="preserve">Societăţi financiare </t>
  </si>
  <si>
    <t>S.12</t>
  </si>
  <si>
    <t xml:space="preserve">   Banca centrală </t>
  </si>
  <si>
    <t xml:space="preserve"> B.N.R.</t>
  </si>
  <si>
    <t>S.121</t>
  </si>
  <si>
    <t xml:space="preserve">   Alte instituţii financiare monetare                                                                </t>
  </si>
  <si>
    <t xml:space="preserve">Instituţii </t>
  </si>
  <si>
    <t>de credit 
rezidente</t>
  </si>
  <si>
    <t>S.122</t>
  </si>
  <si>
    <t xml:space="preserve">   Alţi intermediari financiari, exclusiv societăţile 
     de asigurare şi fondurile de pensii</t>
  </si>
  <si>
    <t xml:space="preserve">    Alţi rezidenţi </t>
  </si>
  <si>
    <t xml:space="preserve">    S.123</t>
  </si>
  <si>
    <t xml:space="preserve">   Auxiliari financiari</t>
  </si>
  <si>
    <t xml:space="preserve">    Alţi rezidenţi</t>
  </si>
  <si>
    <t xml:space="preserve">    S.124</t>
  </si>
  <si>
    <t xml:space="preserve">   Societăţi de asigurare şi fonduri de pensii</t>
  </si>
  <si>
    <t xml:space="preserve">    S.125</t>
  </si>
  <si>
    <t>Administraţii publice</t>
  </si>
  <si>
    <t>S.13</t>
  </si>
  <si>
    <t xml:space="preserve">  Administraţia centrală</t>
  </si>
  <si>
    <t>S.1311</t>
  </si>
  <si>
    <t xml:space="preserve">  Administraţii locală</t>
  </si>
  <si>
    <t>S.1313</t>
  </si>
  <si>
    <t>S.1314</t>
  </si>
  <si>
    <t>Restul lumii</t>
  </si>
  <si>
    <t xml:space="preserve">    Nerezidenţi</t>
  </si>
  <si>
    <t>S.2</t>
  </si>
  <si>
    <t xml:space="preserve">  Uniunea europeană </t>
  </si>
  <si>
    <t xml:space="preserve">  S.21</t>
  </si>
  <si>
    <t xml:space="preserve">    Statele membre ale Uniunii europeane</t>
  </si>
  <si>
    <t>S.211</t>
  </si>
  <si>
    <t xml:space="preserve">     Instituţii ale Uniunii europene</t>
  </si>
  <si>
    <t>S.212</t>
  </si>
  <si>
    <t xml:space="preserve">  Ţări terţe şi organizaţii internaţionale</t>
  </si>
  <si>
    <t xml:space="preserve">  S.22</t>
  </si>
  <si>
    <t xml:space="preserve">  ACTIVE FINANCIARE </t>
  </si>
  <si>
    <t>Alte disponibilitati</t>
  </si>
  <si>
    <t>Anexa 4 ( cod 04) .rd.14 col.1</t>
  </si>
  <si>
    <t>Anexa 4 ( cod 04) .rd.17 col.1</t>
  </si>
  <si>
    <t>Anexa 4 ( cod 04) .rd.14 col.2</t>
  </si>
  <si>
    <t>Anexa 4 ( cod 04) .rd.17 col.2</t>
  </si>
  <si>
    <t>Anexa 2  .rd.13 col.2</t>
  </si>
  <si>
    <t>Anexa 2  .rd.18 col.2</t>
  </si>
  <si>
    <t>Anexa 2  .rd.26 col.2</t>
  </si>
  <si>
    <t>TOTAL ACTIVE NECURENTE (rd.03+04+05+0+6+07+09)</t>
  </si>
  <si>
    <t>Total creanţe curente (rd. 21+23+25+27)</t>
  </si>
  <si>
    <t>TOTAL ACTIVE (rd.15+45)</t>
  </si>
  <si>
    <t>TOTAL DATORII NECURENTE (rd.52+54+55)</t>
  </si>
  <si>
    <t>TOTAL DATORII CURENTE (rd.60+62+65+70+71+72+73+74+75)</t>
  </si>
  <si>
    <t>TOTAL DATORII (rd.58+78)</t>
  </si>
  <si>
    <t>(rd.80 = rd.46-79 = rd.90)</t>
  </si>
  <si>
    <t>TOTAL CAPITALURI PROPRII (rd.84+85-86+87-88)</t>
  </si>
  <si>
    <t>Fonduri externe nerambursabile postaderare (ct.515)</t>
  </si>
  <si>
    <t>Total (în baze accrual) (rd.08+09)</t>
  </si>
  <si>
    <t>Pensii I.O.V.R.</t>
  </si>
  <si>
    <t>Ajutor de deces</t>
  </si>
  <si>
    <t>Taxe IOVR</t>
  </si>
  <si>
    <t>Taxe veterani</t>
  </si>
  <si>
    <t>Manopera</t>
  </si>
  <si>
    <t>DENUMIREA INDICATORILOR</t>
  </si>
  <si>
    <t>Cod</t>
  </si>
  <si>
    <t>rand</t>
  </si>
  <si>
    <t>NR.</t>
  </si>
  <si>
    <t>CRT.</t>
  </si>
  <si>
    <t>A</t>
  </si>
  <si>
    <t>B</t>
  </si>
  <si>
    <t>C</t>
  </si>
  <si>
    <t>A.</t>
  </si>
  <si>
    <t>ACTIVE</t>
  </si>
  <si>
    <t>I.</t>
  </si>
  <si>
    <t>ACTIVE NECURENTE</t>
  </si>
  <si>
    <t>1.</t>
  </si>
  <si>
    <t>2.</t>
  </si>
  <si>
    <t>3.</t>
  </si>
  <si>
    <t>4.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</si>
  <si>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</si>
  <si>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</si>
  <si>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</si>
  <si>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</si>
  <si>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</si>
  <si>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</si>
  <si>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</si>
  <si>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</si>
  <si>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</si>
  <si>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ACTIVE NETE = TOTAL ACTIVE  – TOTAL DATORII = CAPITALURI PROPRII</t>
  </si>
  <si>
    <t>C.</t>
  </si>
  <si>
    <t>CAPITALURI PROPRII</t>
  </si>
  <si>
    <t xml:space="preserve">              -lei-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</si>
  <si>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</si>
  <si>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</si>
  <si>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</si>
  <si>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</si>
  <si>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</si>
  <si>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</si>
  <si>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</si>
  <si>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</si>
  <si>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</si>
  <si>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cod 01</t>
  </si>
  <si>
    <t xml:space="preserve"> din care:</t>
  </si>
  <si>
    <t>cod 02</t>
  </si>
  <si>
    <t xml:space="preserve">             - lei-</t>
  </si>
  <si>
    <t>Nr.</t>
  </si>
  <si>
    <t>DENUMIREA INDICATORULUI</t>
  </si>
  <si>
    <t>Cod rand</t>
  </si>
  <si>
    <t>crt.</t>
  </si>
  <si>
    <t xml:space="preserve">VENITURI OPERATIONALE </t>
  </si>
  <si>
    <t xml:space="preserve">Venituri din impozite, taxe, contributii de asigurari si alte venituri ale bugetelor </t>
  </si>
  <si>
    <t>Venituri din activitati economice</t>
  </si>
  <si>
    <t xml:space="preserve">Finantari, subventii, transferuri, alocatii bugetare cu destinatie speciala  </t>
  </si>
  <si>
    <t>Alte venituri operationale</t>
  </si>
  <si>
    <t>TOTAL VENITURI OPERATIONALE</t>
  </si>
  <si>
    <t>(rd.02+03+04+05)</t>
  </si>
  <si>
    <t>II.</t>
  </si>
  <si>
    <t>CHELTUIELI  OPERATIONALE</t>
  </si>
  <si>
    <t>Anexa 6</t>
  </si>
  <si>
    <t>ANGAJAMENTE
BUGETARE</t>
  </si>
  <si>
    <t>ANGAJAMENTE
LEGALE</t>
  </si>
  <si>
    <t>PLATI EFECTUATE</t>
  </si>
  <si>
    <t>ANGAJAMENTE
LEGALE DE PLATIT</t>
  </si>
  <si>
    <t>CHELTUIELI
EFECTIVE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</si>
  <si>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</si>
  <si>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</si>
  <si>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</si>
  <si>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</si>
  <si>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</si>
  <si>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</si>
  <si>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</si>
  <si>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</si>
  <si>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</si>
  <si>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</si>
  <si>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 xml:space="preserve">BUNURI SI SERVICII, din care 
</t>
  </si>
  <si>
    <t>Prestari servicii pentru transmiterea drepturilor,
din care:</t>
  </si>
  <si>
    <t>20.30.06</t>
  </si>
  <si>
    <t>Taxe, din care</t>
  </si>
  <si>
    <t>Taxe ajutor veterani</t>
  </si>
  <si>
    <t>ASISTENTA SOCIALA</t>
  </si>
  <si>
    <t>ASIGURARI SOCIALE,
din care</t>
  </si>
  <si>
    <t>57.01</t>
  </si>
  <si>
    <t>Inemnizatie cf legii 323/2004(367/2001)</t>
  </si>
  <si>
    <t>AJUTOARE SOCIALE, din care</t>
  </si>
  <si>
    <t>57.02</t>
  </si>
  <si>
    <t>Ajutor anual pentru veteranii de razboi</t>
  </si>
  <si>
    <t>Plati efectectuate in anii precedenti si recuperate in anul curent</t>
  </si>
  <si>
    <t>Intocmit,</t>
  </si>
  <si>
    <t>(nume, prenume)</t>
  </si>
  <si>
    <t xml:space="preserve"> Cont de executie  - Anexa nr.6 col.7</t>
  </si>
  <si>
    <t>Salariile si contributiile sociale aferente angajatilor</t>
  </si>
  <si>
    <t>(ct.641+642+645+646+647)</t>
  </si>
  <si>
    <t>Subventii si transferuri</t>
  </si>
  <si>
    <t>679)</t>
  </si>
  <si>
    <t>Stocuri, consumabile, lucrari si servicii executate de terti</t>
  </si>
  <si>
    <t>(ct.601+602+603+606+607+608+609+</t>
  </si>
  <si>
    <t>610+611+612+613+614+622+623+624+</t>
  </si>
  <si>
    <t>626+627+628+629)</t>
  </si>
  <si>
    <t>Cheltuieli de capital, amortizari si provizioane</t>
  </si>
  <si>
    <t>Alte cheltuieli operationale</t>
  </si>
  <si>
    <t>(ct.635+654+658)</t>
  </si>
  <si>
    <t>TOTAL CHELTUIELI OPERATIONALE</t>
  </si>
  <si>
    <t>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</si>
  <si>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</si>
  <si>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</si>
  <si>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</si>
  <si>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</si>
  <si>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</si>
  <si>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</t>
  </si>
  <si>
    <t>(ct.763+764+765+766+767+768+769+786)</t>
  </si>
  <si>
    <t>V.</t>
  </si>
  <si>
    <t>CHELTUIELI FINANCIARE</t>
  </si>
  <si>
    <t>(ct.663+664+665+666+667+668+669+686)</t>
  </si>
  <si>
    <t>REZULTATUL DIN ACTIVITATEA FINANCIARA</t>
  </si>
  <si>
    <t xml:space="preserve">- EXCEDENT (rd.17- rd.18) </t>
  </si>
  <si>
    <t>- DEFICIT (rd.18- rd.17)</t>
  </si>
  <si>
    <t>VII.</t>
  </si>
  <si>
    <t>REZULTATUL DIN ACTIVITATEA CURENTA (rd.14+rd.19)</t>
  </si>
  <si>
    <t>VIII.</t>
  </si>
  <si>
    <t>VENITURI EXTRAORDINARE</t>
  </si>
  <si>
    <t>IX.</t>
  </si>
  <si>
    <t xml:space="preserve">CHELTUIELI  EXTRAORDINARE </t>
  </si>
  <si>
    <t>X</t>
  </si>
  <si>
    <t xml:space="preserve">REZULTATUL DIN ACTIVITATEA </t>
  </si>
  <si>
    <t xml:space="preserve">EXTRAORDINARA </t>
  </si>
  <si>
    <t>- EXCEDENT (rd.25-rd.26)</t>
  </si>
  <si>
    <t>- DEFICIT  (rd.26-rd.25)</t>
  </si>
  <si>
    <t>XI</t>
  </si>
  <si>
    <t xml:space="preserve">REZULTATUL PATRIMONIAL AL EXERCITIULUI 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</si>
  <si>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</si>
  <si>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</si>
  <si>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</si>
  <si>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</si>
  <si>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</si>
  <si>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</si>
  <si>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Indemnizatie insotior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</si>
  <si>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</si>
  <si>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</si>
  <si>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</si>
  <si>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</si>
  <si>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PERIOADEI</t>
  </si>
  <si>
    <t>cod 03</t>
  </si>
  <si>
    <t>-lei-</t>
  </si>
  <si>
    <t>Anexa 30</t>
  </si>
  <si>
    <t xml:space="preserve"> </t>
  </si>
  <si>
    <t xml:space="preserve">   -peste 30 de zile</t>
  </si>
  <si>
    <t xml:space="preserve">   -peste 90 de zile</t>
  </si>
  <si>
    <t xml:space="preserve">   -peste 1 an</t>
  </si>
  <si>
    <t>NUMERAR SI DEPOZITE, din care:</t>
  </si>
  <si>
    <t>A.2</t>
  </si>
  <si>
    <t>B.1</t>
  </si>
  <si>
    <t xml:space="preserve"> Titluri pe termen lung, altele decât acţiuni şi produse financiare derivate</t>
  </si>
  <si>
    <t>I</t>
  </si>
  <si>
    <t>C.2</t>
  </si>
  <si>
    <t>Acţiuni şi alte titluri, exclusiv acţiuni ale fondurilor mutuale</t>
  </si>
  <si>
    <t>E</t>
  </si>
  <si>
    <t>ALTE CONTURI DE PRIMIT</t>
  </si>
  <si>
    <t>E.1</t>
  </si>
  <si>
    <t>E.2</t>
  </si>
  <si>
    <t>Anexa 3 ( cod 03) .rd.14 col.2</t>
  </si>
  <si>
    <t>Anexa 3 ( cod 03) .rd.15 col.2</t>
  </si>
  <si>
    <t>VI. NUMERAR SI ECHIVALENT DE NUMERAR LA SFARSITUL ANULUI (rd.13+rd.14)</t>
  </si>
  <si>
    <t>C.1</t>
  </si>
  <si>
    <t>ALTE CONTURI DE PLATIT</t>
  </si>
  <si>
    <t>CREDITE DESCHISE</t>
  </si>
  <si>
    <t>DENUMIRE INDICATORI</t>
  </si>
  <si>
    <t>COD</t>
  </si>
  <si>
    <t>68.01</t>
  </si>
  <si>
    <t>VIZAT TREZORERIE</t>
  </si>
  <si>
    <t>cod 41).</t>
  </si>
  <si>
    <t>Contributii sociale (ct.431+437)</t>
  </si>
  <si>
    <t>Pensii, indemnizatii de somaj, burse( ct.422+424+429)</t>
  </si>
  <si>
    <t xml:space="preserve">   -peste 120 zile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</si>
  <si>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</si>
  <si>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</si>
  <si>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</si>
  <si>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</si>
  <si>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</si>
  <si>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</si>
  <si>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</si>
  <si>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</si>
  <si>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</si>
  <si>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Plati restante fata de bugetul asigurarilor  sociale-  Total (rd. 20+21),din care: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</si>
  <si>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</si>
  <si>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</si>
  <si>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</si>
  <si>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</si>
  <si>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</si>
  <si>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</si>
  <si>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</si>
  <si>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</si>
  <si>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</si>
  <si>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</si>
  <si>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</si>
  <si>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</si>
  <si>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</si>
  <si>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</si>
  <si>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</si>
  <si>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</si>
  <si>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</si>
  <si>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</si>
  <si>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</si>
  <si>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  -peste 30 de zile </t>
  </si>
  <si>
    <t>38</t>
  </si>
  <si>
    <t xml:space="preserve">   -peste 90 de zile </t>
  </si>
  <si>
    <t>39</t>
  </si>
  <si>
    <t>40</t>
  </si>
  <si>
    <t>41</t>
  </si>
  <si>
    <t>42</t>
  </si>
  <si>
    <t xml:space="preserve">   -peste 30 de zile   </t>
  </si>
  <si>
    <t>43</t>
  </si>
  <si>
    <t>44</t>
  </si>
  <si>
    <t>45</t>
  </si>
  <si>
    <t>46</t>
  </si>
  <si>
    <t>Cont rez.patrim. -rd.31 col.2</t>
  </si>
  <si>
    <t>DIF.</t>
  </si>
  <si>
    <t>Cont rez.patrim.- rd.32 col.2</t>
  </si>
  <si>
    <t>DIF</t>
  </si>
  <si>
    <t>Bilant-rd.26 col 1</t>
  </si>
  <si>
    <t>Sit.flux.rd17.col.1- cod 04</t>
  </si>
  <si>
    <t>Sit.flux.rd14.col.1- cod 04</t>
  </si>
  <si>
    <t>Bilant-rd.26 col 2</t>
  </si>
  <si>
    <t>Bilant-rd.8 col 1</t>
  </si>
  <si>
    <t>Bilant-rd.8 col 2</t>
  </si>
  <si>
    <t>Bilant-rd.24 col 1</t>
  </si>
  <si>
    <t>Bilant-rd.53 col 1</t>
  </si>
  <si>
    <t>Bilant-rd.53 col 2</t>
  </si>
  <si>
    <t>Bilant-rd.54 col 1</t>
  </si>
  <si>
    <t>Bilant-rd.54 col 2</t>
  </si>
  <si>
    <t>Bilant-rd.24 col 2</t>
  </si>
  <si>
    <t>Indemnizatie L109/2005</t>
  </si>
  <si>
    <t>Bilete CFR si Metrorex (CNPP)</t>
  </si>
  <si>
    <t>Taxe DL 118/1990</t>
  </si>
  <si>
    <t>Taxe Legea 42/1990</t>
  </si>
  <si>
    <t>Taxe Legea 189/2000</t>
  </si>
  <si>
    <t>Taxe Legea 309/2002</t>
  </si>
  <si>
    <t>Taxe Agricultori</t>
  </si>
  <si>
    <t>Taxe Legea 109/2005</t>
  </si>
  <si>
    <t>Taxe Legea 8/2006</t>
  </si>
  <si>
    <t>Taxe Legea 578/2004</t>
  </si>
  <si>
    <t>Taxe OUG 6/2010</t>
  </si>
  <si>
    <t>Txe indemnizatii insotitor</t>
  </si>
  <si>
    <t>Taxe HG 723/1992</t>
  </si>
  <si>
    <t>Taxe Legea 7/2007</t>
  </si>
  <si>
    <t>Taxe Legea 567/2004</t>
  </si>
  <si>
    <t>Taxe Lega 89/2004</t>
  </si>
  <si>
    <t>Taxe Legea 95/2008</t>
  </si>
  <si>
    <t>Taxe Legea 217/2008</t>
  </si>
  <si>
    <t xml:space="preserve">   - cont 4271+4273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</si>
  <si>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</si>
  <si>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</si>
  <si>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</si>
  <si>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</si>
  <si>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</si>
  <si>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</si>
  <si>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</si>
  <si>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 xml:space="preserve">   -peste 90 de zile, din care: ( rd.34.1+34.2+34.3+34.4)</t>
  </si>
  <si>
    <t>PLATI RESTANTE-TOTAL (rd.07+12+27+32+37+42+47)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</si>
  <si>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</si>
  <si>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</si>
  <si>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</si>
  <si>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</si>
  <si>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</si>
  <si>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</si>
  <si>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</si>
  <si>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</si>
  <si>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90 de zile, din care:</t>
  </si>
  <si>
    <t xml:space="preserve">   - ct.462</t>
  </si>
  <si>
    <t>09.01</t>
  </si>
  <si>
    <t>Plati restante fata de bugetul general consolidat  (rd.17+rd.18+rd.19+22) din care:</t>
  </si>
  <si>
    <t xml:space="preserve">   -sub 30 de zile ( rd.17.1+18.1+19.1+22.1 )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</si>
  <si>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</si>
  <si>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</si>
  <si>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</si>
  <si>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</si>
  <si>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</si>
  <si>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</si>
  <si>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>17.2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</si>
  <si>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</si>
  <si>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</si>
  <si>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</si>
  <si>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</si>
  <si>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</si>
  <si>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</si>
  <si>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</si>
  <si>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</si>
  <si>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</si>
  <si>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</si>
  <si>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</si>
  <si>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</si>
  <si>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</si>
  <si>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</si>
  <si>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</si>
  <si>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</si>
  <si>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</si>
  <si>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</si>
  <si>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</si>
  <si>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</si>
  <si>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</si>
  <si>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</si>
  <si>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</si>
  <si>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</si>
  <si>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</si>
  <si>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</si>
  <si>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</si>
  <si>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</si>
  <si>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</si>
  <si>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</si>
  <si>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</si>
  <si>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</si>
  <si>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</si>
  <si>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22.1</t>
  </si>
  <si>
    <t>Plati restante fata de salariati (drepturi salariale), (ct.421,ct. 423, ct.426,ct.4271,ct.4273 ct.4281) din care:( rd.27.1+28+29+30+31)</t>
  </si>
  <si>
    <t>27.1</t>
  </si>
  <si>
    <t>32.1</t>
  </si>
  <si>
    <t>68.01.85</t>
  </si>
  <si>
    <t>Imprumuturi nerambursate la scadenta, (ct.1611, ct.1621, ct.1631,ct.1641, ct. 1651, ct.1671,ct.169, ct.5192, ct.5194, ct.5195, ct.5196, ct.5197,ct.5198) din care:( rd.37.1+38+39+40+41)</t>
  </si>
  <si>
    <t>37.1</t>
  </si>
  <si>
    <t>Dobanzi restante, din care:(aferente celor de la rd.37),(ct.1681, ct.1682, ct. 1683,ct.1684,ct.1685,ct.1687,ct.5186) din care:( rd.42.1+43+44+45+46)</t>
  </si>
  <si>
    <t>42.1</t>
  </si>
  <si>
    <t>Creditori bugetari(ct.467), din care:( rd.47.1+47.2+47.3+47.4+47.5)</t>
  </si>
  <si>
    <t>47.1</t>
  </si>
  <si>
    <t xml:space="preserve">                        </t>
  </si>
  <si>
    <t xml:space="preserve">Active fixe necorporale </t>
  </si>
  <si>
    <t>(ct.203+205+206+208+233-280-290-293*)</t>
  </si>
  <si>
    <t xml:space="preserve">(ct.215)   </t>
  </si>
  <si>
    <t xml:space="preserve">Active financiare necurente (investiţii pe termen lung) peste un an </t>
  </si>
  <si>
    <t>Titluri de participare                                                                              (ct.260-296)</t>
  </si>
  <si>
    <t>Anexa nr.29</t>
  </si>
  <si>
    <t>cod 31</t>
  </si>
  <si>
    <t>Denumirea si simbolul conturilor</t>
  </si>
  <si>
    <t>Avansuri acordate furnizorilor ( ct.232+234+409) - TOTAL (rd.02+03) din care:</t>
  </si>
  <si>
    <t>- din finantare bugetara ( ct.770)</t>
  </si>
  <si>
    <t xml:space="preserve">- din alte surse de finantare </t>
  </si>
  <si>
    <t>Acreditive deschise la dispozitia tertilor ( ct.541) - TOTAL ( rd.05+06 ) din care:</t>
  </si>
  <si>
    <t>Disponibilitati la alti rezidenti, garantii depuse la furnizori ( ct.2678+461) - TOTAL (RD.08+09) din care:</t>
  </si>
  <si>
    <t>Disponibilitati ale misiunilor diplomatice si ale altor reprezentente ale Romaniei in strainatate, mai putin dobanda incasata ( ct.542 ) - TOTAL ( rd.11+12) din care:</t>
  </si>
  <si>
    <t>Avansuri de trezorerie acordate in valuta Misiunilor diplomatice si altor reprezentante ale Romaniei in strainatate ( ct.542 ) - TOTAL (rd.14+15 ) din care:</t>
  </si>
  <si>
    <t>Alte disponibilitati provenite din finantare bugetara ( ct.770 ) aflate in conturi de disponibil in lei la trezorerie( ct.5581+5591+……etc*) si in conturi de disponibil in lei si in valuta la institutii de credit din tara, mai putin dobanda incasata in cont(ct.5121+5124+5583+559+...etc*) - TOTAL (rd.17+18 ) din care:</t>
  </si>
  <si>
    <t>TOTAL ( RD.01+04+07+10+13+16 )</t>
  </si>
  <si>
    <t>NOTĂ:  * ) Alte conturi de disponibil in lei din trezorerie sau disponibil in lei si valuta din institutiile de credit, al caror sold provine din finantarea bugetara ( ct.770).</t>
  </si>
  <si>
    <t>Anexa nr.29 -rd.4 col 1</t>
  </si>
  <si>
    <t>Anexa nr.29 -rd.4 col 2</t>
  </si>
  <si>
    <t>Anexa nr.29 -rd.7 col 1</t>
  </si>
  <si>
    <t>Anexa nr.29 -rd.7 col 2</t>
  </si>
  <si>
    <t>Anexa nr.29 -rd.10 col 1</t>
  </si>
  <si>
    <t>Anexa nr.29 -rd.10 col 2</t>
  </si>
  <si>
    <t>Anexa nr.29 -rd.13 col 1</t>
  </si>
  <si>
    <t>Anexa 40 c.rd.60 col.1</t>
  </si>
  <si>
    <t>Anexa nr.29 -rd.13 col 2</t>
  </si>
  <si>
    <t>Anexa 40 c.rd.60 col.2</t>
  </si>
  <si>
    <t>Anexa nr.29 -rd.16 col 1</t>
  </si>
  <si>
    <t>Anexa 40 c.rd.27 col.1</t>
  </si>
  <si>
    <t>Anexa nr.29 -rd.16 col 2</t>
  </si>
  <si>
    <t>Anexa 40 c.rd.27 col.2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</si>
  <si>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</si>
  <si>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</si>
  <si>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</si>
  <si>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Creanţele  bugetului general consolidat (ct.463+464+465+4664+4665+4669 - 497) </t>
  </si>
  <si>
    <t>Sume de primit de la Comisia Europeană (ct.4501+4503+4505+4507)</t>
  </si>
  <si>
    <t>Conturi la trezorerii şi instituţii de credit :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</si>
  <si>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</si>
  <si>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</si>
  <si>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</si>
  <si>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Împrumuturi pe termen lung</t>
  </si>
  <si>
    <t xml:space="preserve">                       X</t>
  </si>
  <si>
    <t xml:space="preserve">                                X</t>
  </si>
  <si>
    <t>Datorii comerciale,  avansuri şi alte decontări</t>
  </si>
  <si>
    <t>Datorii către bugete</t>
  </si>
  <si>
    <t>4481++4555+4671+4672+4673+4674+4675+4679+473+481+482) din care:</t>
  </si>
  <si>
    <t xml:space="preserve"> Sume datorate bugetului din Fonduri externe nerambursabile            (ct.4555)</t>
  </si>
  <si>
    <t xml:space="preserve">Împrumuturi pe termen scurt- sume ce urmează a fi  plătite într-o perioadă de până la  un an </t>
  </si>
  <si>
    <t>(ct.5186+5191+5192++5193+5194+5195+5196+ 5197+5198)</t>
  </si>
  <si>
    <t>(ct.1611+1621+1631+1641+1651+1671+168 -169)</t>
  </si>
  <si>
    <t xml:space="preserve">Salariile angajaţilor </t>
  </si>
  <si>
    <t xml:space="preserve">         X</t>
  </si>
  <si>
    <t xml:space="preserve">Rezultatul reportat    </t>
  </si>
  <si>
    <t>(ct.117- sold creditor)</t>
  </si>
  <si>
    <t>Rezultatul reportat</t>
  </si>
  <si>
    <t>(ct.117- sold debitor)</t>
  </si>
  <si>
    <t>cod 04</t>
  </si>
  <si>
    <t>lei</t>
  </si>
  <si>
    <t>1=2+3+4</t>
  </si>
  <si>
    <t>1.Diferente de curs favorabile</t>
  </si>
  <si>
    <t>1.Diferente de curs nefavorabile</t>
  </si>
  <si>
    <t>VI. NUMERAR SI ECHIVALENT DE NUMERAR LA SFARSITUL ANULUI (rd.13+rd.14+rd.15-rd.16)</t>
  </si>
  <si>
    <t xml:space="preserve">Datorii comerciale  (ct.401+403+ 4042+405+4622) </t>
  </si>
  <si>
    <t>(ct.1612+1622+1632+1642+1652+1661+1662+1672+168 -169)</t>
  </si>
  <si>
    <t xml:space="preserve">Fonduri externe nerambursabile preaderare </t>
  </si>
  <si>
    <t xml:space="preserve"> Disponibilităţi  în lei  ale instituţiilor publice  (ct.5121+5151)</t>
  </si>
  <si>
    <t xml:space="preserve"> Fonduri externe nerambursabile  preaderare </t>
  </si>
  <si>
    <t xml:space="preserve"> Fonduri externe nerambursabile  postaderare</t>
  </si>
  <si>
    <t>Disponibilităţi în valută ale instituţiilor publice   (ct.5124+5152) din care:</t>
  </si>
  <si>
    <t xml:space="preserve">Fonduri externe nerambursabile postaderare </t>
  </si>
  <si>
    <t>Alte credite pe termen scurt acordatedin bugetulde stat (ct. 4681+2672). Total (rd.175)din care:</t>
  </si>
  <si>
    <t>Alte credite pe termen lung acordate din bugetul de stat (ct. 2675). Total (rd.240) din care:</t>
  </si>
  <si>
    <t>Dobanzi de incasat aferente altor credite pe termen lung acordate din bugetul de stat(ct 2676) Total (rd 242) din care:</t>
  </si>
  <si>
    <t xml:space="preserve">Acţiuni cotate deţinute de stat la Fondul Proprietatea (ct.2601-2961) </t>
  </si>
  <si>
    <t>Participaţiile statului la alte societăţi care nu sunt organizate pe acţiuni (regii autonome,  , srl, comandită,  etc) (ct.2601+2602-2961)</t>
  </si>
  <si>
    <t>Acţiuni la organisme de plasament colectiv</t>
  </si>
  <si>
    <t xml:space="preserve">   -de la gospodariile populatiei (S 14)</t>
  </si>
  <si>
    <t xml:space="preserve">              -din care: creantele unitatilor sanitare cu paturi fata de Casele de Sanatate)</t>
  </si>
  <si>
    <t>Anexa 40 .rd.( 58+61+62) col.01</t>
  </si>
  <si>
    <t>Anexa 40 a.rd.(58+61+62) col.02</t>
  </si>
  <si>
    <t>Creanţe ale bugetului trezoreriei statului (ct.466.9)</t>
  </si>
  <si>
    <t>Alte drepturi cuvenite  altor categorii de persoane (pensii, indemnizaţii de şomaj, burse)</t>
  </si>
  <si>
    <t xml:space="preserve"> - EXCEDENT (rd.15+20-16-21)</t>
  </si>
  <si>
    <t xml:space="preserve"> - DEFICIT  (rd.16+21-15-20)</t>
  </si>
  <si>
    <t xml:space="preserve"> - EXCEDENT (rd. 23+28-24-29)</t>
  </si>
  <si>
    <t xml:space="preserve"> - DEFICIT (rd. 24+29-23-28)</t>
  </si>
  <si>
    <t>x</t>
  </si>
  <si>
    <t>BILANT SC 121 Rd.87 col.2</t>
  </si>
  <si>
    <t>BILANT Sd 121 rd.88 col.2</t>
  </si>
  <si>
    <t>Bilant - rd.33 col.1</t>
  </si>
  <si>
    <t>Bilant - rd.33 col.2</t>
  </si>
  <si>
    <t>Bilant-rd.35 col 1</t>
  </si>
  <si>
    <t>Bilant-rd.35 col 2</t>
  </si>
  <si>
    <t>Anexa 40 a.rd.256 col.1</t>
  </si>
  <si>
    <t>Anexa 40 a.rd.264 col.1</t>
  </si>
  <si>
    <t>Anexa 40 a.rd.274col.1</t>
  </si>
  <si>
    <t>Anexa 40 a.rd.282 col.1</t>
  </si>
  <si>
    <t>Anexa 40 a.rd.256 col.2</t>
  </si>
  <si>
    <t>Anexa 40 a.rd.264 col.2</t>
  </si>
  <si>
    <t>Anexa 40 a.rd.274col.2</t>
  </si>
  <si>
    <t>Anexa 40 a.rd.282 col.2</t>
  </si>
  <si>
    <t>Bilant-rd.10 col 1</t>
  </si>
  <si>
    <t>Bilant-rd.22 col 1</t>
  </si>
  <si>
    <t>Anexa 40 a.rd.292 col.1</t>
  </si>
  <si>
    <t>Bilant-rd.10 col 2</t>
  </si>
  <si>
    <t>Bilant-rd.22 col 2</t>
  </si>
  <si>
    <t>Bilant-rd.33 col 1</t>
  </si>
  <si>
    <t>Bilant-rd.33 col 2</t>
  </si>
  <si>
    <t>Anexa 40 a.rd.61 col.1</t>
  </si>
  <si>
    <t>Anexa 40 a.rd.62 col.1</t>
  </si>
  <si>
    <t>Anexa 40 a.rd.85 col.1</t>
  </si>
  <si>
    <t>Anexa 40 a.rd.86 col.1</t>
  </si>
  <si>
    <t>Anexa 40 a.rd.61 col.2</t>
  </si>
  <si>
    <t>Anexa 40 a.rd.62 col.2</t>
  </si>
  <si>
    <t>Anexa 40 a.rd.85 col.2</t>
  </si>
  <si>
    <t>Anexa 40 a.rd.86 col.2</t>
  </si>
  <si>
    <t>Bilant-rd.61 col 1</t>
  </si>
  <si>
    <t>Anexa 40 a.rd.457 col.1</t>
  </si>
  <si>
    <t>Bilant-rd.61 col 2</t>
  </si>
  <si>
    <t>Anexa 40 a.rd.457 col.2</t>
  </si>
  <si>
    <t>Bilant-rd.70 col 1</t>
  </si>
  <si>
    <t>Bilant-rd.71 col 1</t>
  </si>
  <si>
    <t>Bilant-rd.70 col 2</t>
  </si>
  <si>
    <t>Bilant-rd.71 col 2</t>
  </si>
  <si>
    <t>Bilant-rd.72 col 1</t>
  </si>
  <si>
    <t>Bilant-rd.72 col 2</t>
  </si>
  <si>
    <t>Anexa 40 a.rd.472 col.1</t>
  </si>
  <si>
    <t>Anexa 40 a.rd.472 col.2</t>
  </si>
  <si>
    <t>Bilant-rd.73 col 1</t>
  </si>
  <si>
    <t>Bilant-rd.73 col 2</t>
  </si>
  <si>
    <t>Anexa 40 a.rd.473 col.1</t>
  </si>
  <si>
    <t>Anexa 40 a.rd.473 col.2</t>
  </si>
  <si>
    <t>Anexa 40 a (rd.336+337+338+339) col.1</t>
  </si>
  <si>
    <t>Anexa 40 a (rd.336+337+338+339) col.2</t>
  </si>
  <si>
    <t>Bilant-rd.66 col 1</t>
  </si>
  <si>
    <t>Anexa 40 a rd.484 col.1</t>
  </si>
  <si>
    <t>Bilant-rd.66 col 2</t>
  </si>
  <si>
    <t>Anexa 40 a rd.484 col.2</t>
  </si>
  <si>
    <t>Anexa 40 a.rd.04 col.02</t>
  </si>
  <si>
    <t>Anexa 40 a.rd.05 col.02</t>
  </si>
  <si>
    <t>Anexa 40 a.rd.11 col.02</t>
  </si>
  <si>
    <t>Anexa 40 a.rd.34 col.01</t>
  </si>
  <si>
    <t>Anexa 40 a.rd.39 col.01</t>
  </si>
  <si>
    <t>Anexa 40 a.rd.55 col.01</t>
  </si>
  <si>
    <t>Anexa 40 a.rd.34 col.02</t>
  </si>
  <si>
    <t>Anexa 40 a.rd.39 col.02</t>
  </si>
  <si>
    <t>Anexa 40 a.rd.55 col.02</t>
  </si>
  <si>
    <t>Anexa 40 a.rd.54col.01</t>
  </si>
  <si>
    <t>A1</t>
  </si>
  <si>
    <t xml:space="preserve">Numerar </t>
  </si>
  <si>
    <t>Dobânzi de încasat aferente depozitelor instituţiilor publice la trezorerii (ct.5187)</t>
  </si>
  <si>
    <t>Alte valori (ct.532)</t>
  </si>
  <si>
    <t xml:space="preserve">A2
</t>
  </si>
  <si>
    <t>Dobânzi   de încasat aferente disponibilităţilor   instituţiilor publice la  instituţiile de credit rezidente   (ct.5187)</t>
  </si>
  <si>
    <t>Dobânzi   de încasat aferente  depozitelor  instituţiilor publice la  instituţiile de credit rezidente   (ct.5187)</t>
  </si>
  <si>
    <t>A.3</t>
  </si>
  <si>
    <t>Alte disponibilităţi</t>
  </si>
  <si>
    <t>TITLURI, ALTELE DECAT ACTIUNI, din care:</t>
  </si>
  <si>
    <t>Titluri, altele decât acţiuni, exclusiv produsele  financiare derivate</t>
  </si>
  <si>
    <t xml:space="preserve">B.2
</t>
  </si>
  <si>
    <t>CREDITE ACORDATE, din care:</t>
  </si>
  <si>
    <t>C1</t>
  </si>
  <si>
    <t>Credite pe termen scurt -  acordate</t>
  </si>
  <si>
    <t>C2</t>
  </si>
  <si>
    <t xml:space="preserve">Credite pe termen lung - acordate                                </t>
  </si>
  <si>
    <t>D</t>
  </si>
  <si>
    <t>ACTIUNI SI ALTE PARTICIPATII</t>
  </si>
  <si>
    <t xml:space="preserve">D.1
</t>
  </si>
  <si>
    <t xml:space="preserve">D.2
</t>
  </si>
  <si>
    <t>D.4.</t>
  </si>
  <si>
    <t>Anexa 40 a</t>
  </si>
  <si>
    <t xml:space="preserve">   SITUAŢIA  ACTIVELOR ŞI DATORIILOR  FINANCIARE ALE INSTITUŢIILOR PUBLICE </t>
  </si>
  <si>
    <t>cod 17</t>
  </si>
  <si>
    <t xml:space="preserve">  -lei-</t>
  </si>
  <si>
    <t>rând</t>
  </si>
  <si>
    <t>Numerar  în lei în casieria instituţiilor publice,  (ct.5311)</t>
  </si>
  <si>
    <t>Anexa 40 a rd.54 col.2</t>
  </si>
  <si>
    <t>Total (în baze cash)(rd.04+05)</t>
  </si>
  <si>
    <t>Depozite   in lei ale instituţiilor publice la trezorerii  (ct.5153+ 5602)</t>
  </si>
  <si>
    <t>Total (în baze accrual)(rd. 11+12)</t>
  </si>
  <si>
    <t xml:space="preserve">Avansuri de trezorerie, acordate în lei. (ct. 542) </t>
  </si>
  <si>
    <t>Dobânzi de încasat aferente disponibilităţilor în lei ale Trezoreriei Centrale (ct.5187)</t>
  </si>
  <si>
    <t>Total disponibil  al Trezoreriei Centrale (în baze accrual) (rd.16+17)</t>
  </si>
  <si>
    <t>Disponibil al bugetului  Trezoreriei Statului (ct.5241)</t>
  </si>
  <si>
    <t>Execedentul curent şi al anilor precedenţi al bugetului  Trezoreriei Statului (ct.5242+5243)</t>
  </si>
  <si>
    <t>Total (în baze cash)(rd.19+20)</t>
  </si>
  <si>
    <t>Depozite transferabile (Disponibilităţi in conturi curente şi de depozit), din care:</t>
  </si>
  <si>
    <t xml:space="preserve">  -Disponibilităţi la BNR</t>
  </si>
  <si>
    <t>Total  (în baze cash) (rd.32+33)</t>
  </si>
  <si>
    <t>Dobânzi de încasat aferente disponibilităţilor înstituţiilor publice la BNR (ct.5187)</t>
  </si>
  <si>
    <t>Total  (în baze accrual)(rd.34+35)</t>
  </si>
  <si>
    <t>Depozite în lei ale instituţiilor publice (ct. 5153)</t>
  </si>
  <si>
    <t>Depozite în valută ale instituţiilor publice (ct. 5153)</t>
  </si>
  <si>
    <t>Total  (în baze cash)(rd.37+38)</t>
  </si>
  <si>
    <t>Dobânzi de încasat aferente depozitelor instituţiilor publice la BNR (ct.5187)</t>
  </si>
  <si>
    <t>Total  (în baze accrual)(rd.39+40)</t>
  </si>
  <si>
    <t>Disponibilităţi în valută ale Trezoreriei Centrale (ct.5127) din care:</t>
  </si>
  <si>
    <t>Fonduri externe nerambursabile(ct.5127)</t>
  </si>
  <si>
    <t>Dobânzi de încasat aferente disponibilităţilor  în valută ale Trezoreriei Centrale (ct.5187)</t>
  </si>
  <si>
    <t>Total  (în baze accrual)(rd.42+44)</t>
  </si>
  <si>
    <t xml:space="preserve">  -Disponibilităţi la instituţii de credit rezidente </t>
  </si>
  <si>
    <t xml:space="preserve">Numerar în valută  în casieria instituţiilor publice,  (ct.5314) </t>
  </si>
  <si>
    <t>Total (în baze cash) (rd.51+54)</t>
  </si>
  <si>
    <t>Total (în baze accrual)( rd.55+56)</t>
  </si>
  <si>
    <t>Depozite  ale instituţiilor publice la  instituţiile de credit rezidente (ct.  5153 +5602)</t>
  </si>
  <si>
    <t>Total ( în baze accrual)( rd. 58+59)</t>
  </si>
  <si>
    <t>Acreditive în lei ale instituţilor publice la instituţiile de credit rezidente (ct.5411)</t>
  </si>
  <si>
    <t>Acreditive în valută ale instiţutilor publice la instituţiile de credit rezidente (ct.5412)</t>
  </si>
  <si>
    <t>Depozite  ale Trezoreriei Centrale la instituţiile de credit rezidente (ct  5127)</t>
  </si>
  <si>
    <t>Dobânzi   de încasat aferente  depozitelor Trezoreriei Centrale la instituţiile de credit rezidente (ct  5187)</t>
  </si>
  <si>
    <t>Total ( în baze accrual)( rd.66+67)</t>
  </si>
  <si>
    <t xml:space="preserve"> -disponibilităţi la alţi rezidenţi</t>
  </si>
  <si>
    <t>Total (în baze cash)( rd.76)</t>
  </si>
  <si>
    <t xml:space="preserve"> -disponibilităţi instituţii de credit în străinătate</t>
  </si>
  <si>
    <t>Disponibilităţi ale Misiunilor diplomatice şi ale altor reprezentante ale Romaniei în străinătate   (ct.5124)</t>
  </si>
  <si>
    <t xml:space="preserve">Dobânzi de încasat aferente disponibilităţilor,   Misiunilor diplomatice şi ale altor reprezentante ale României în străinătate (ct.5187) </t>
  </si>
  <si>
    <r>
      <t xml:space="preserve"> </t>
    </r>
    <r>
      <rPr>
        <b/>
        <sz val="10"/>
        <color indexed="8"/>
        <rFont val="Trebuchet MS"/>
        <family val="2"/>
      </rPr>
      <t>Datorii din operaţiuni cu fonduri externe nerambursabile   de la Comisia Europeană / alţi donatori</t>
    </r>
  </si>
  <si>
    <r>
      <t>Sume de restituit bugetului de stat din sume primite de la Comisia Europeană/alţi donatori în contul plăţilor efectuate - FONDURI EXTERNE NERAMBURSABILE POSTADERARE</t>
    </r>
    <r>
      <rPr>
        <sz val="10"/>
        <color indexed="8"/>
        <rFont val="Trebuchet MS"/>
        <family val="2"/>
      </rPr>
      <t xml:space="preserve">         ( ct. 4555.1)</t>
    </r>
  </si>
  <si>
    <r>
      <t xml:space="preserve">Sume de restituit bugetului asigurărilor sociale de stat din sume primite de la Comisia Europeană/ alţi donatori în contul plăţilor efectuate  - FONDURI EXTERNE NERAMBURSABILE   POSTADERARE </t>
    </r>
    <r>
      <rPr>
        <sz val="10"/>
        <color indexed="8"/>
        <rFont val="Trebuchet MS"/>
        <family val="2"/>
      </rPr>
      <t>(ct.4555.2)</t>
    </r>
  </si>
  <si>
    <r>
      <t>Sume de restituit bugetelor fondurilor speciale din sume primite de la Comisia Europeană/alţi donatori în contul plăţilor efectuate - FONDURI EXTERNE NERAMBURSABILE POSTADERARE</t>
    </r>
    <r>
      <rPr>
        <sz val="10"/>
        <color indexed="8"/>
        <rFont val="Trebuchet MS"/>
        <family val="2"/>
      </rPr>
      <t xml:space="preserve"> (ct.4555.3)</t>
    </r>
  </si>
  <si>
    <r>
      <t>Sume datorate beneficiarilor - instituţii finanţate din bugetul local- FONDURI EXTERNE NERAMBURSABILE POSTADERARE ŞI FONDURI DE LA BUGET</t>
    </r>
    <r>
      <rPr>
        <sz val="10"/>
        <color indexed="8"/>
        <rFont val="Trebuchet MS"/>
        <family val="2"/>
      </rPr>
      <t>( ct. 4546.1)</t>
    </r>
  </si>
  <si>
    <r>
      <t xml:space="preserve">Sume datorate beneficiarilor - instituţii finanţate din venituri proprii/venituri proprii şi subvenţii - FONDURI EXTERNE NERAMBURSABILE POSTADERARE ŞI FONDURI DE LA BUGET  </t>
    </r>
    <r>
      <rPr>
        <sz val="10"/>
        <color indexed="8"/>
        <rFont val="Trebuchet MS"/>
        <family val="2"/>
      </rPr>
      <t xml:space="preserve"> (ct. 4546.2)</t>
    </r>
  </si>
  <si>
    <t xml:space="preserve">        -Instituţiilor publice, din care:(rd.134+135+136)</t>
  </si>
  <si>
    <t xml:space="preserve">Credite  pe termen scurt acordate din bugetul instituţiilor centrale, institutiilor publice din subordine (ct.4681) </t>
  </si>
  <si>
    <t xml:space="preserve">       -Instituţiilor publice, din care:(rd.141+142+143)</t>
  </si>
  <si>
    <t xml:space="preserve">  -Instituţiilor publice, din care:(rd.147+148+149)</t>
  </si>
  <si>
    <t>Dobânzi de încasat aferente creditelor pe termen scurt acordate din venituri din privatizare (ct.469+2676) Total (rd.153+157), din care: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</si>
  <si>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</si>
  <si>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</si>
  <si>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</si>
  <si>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Total (în baze accrual) (cash+dobânzi) (rd.151+170)</t>
  </si>
  <si>
    <t>Plasamente financiare ale Trezoreriei Centrale  efectuate din contul curent general al Trezoreriei Statului (ct.4683+2678)</t>
  </si>
  <si>
    <t>Dobânzi de încasat aferente plasamentelor  financiare ale Trezoreriei Centrale  efectuate din contul curent general al Trezoreriei Statului (ct.2679+469)</t>
  </si>
  <si>
    <t>Total (în baze accrual) (cash+dobânzi) (rd.172+173)</t>
  </si>
  <si>
    <t xml:space="preserve">               X</t>
  </si>
  <si>
    <t>Anexa 40 a.rd.16 col.01</t>
  </si>
  <si>
    <t>Anexa 40 a.rd.21 col.01</t>
  </si>
  <si>
    <t>Anexa 3 ( cod 03) .rd.15 col.1</t>
  </si>
  <si>
    <t>Anexa 40 a.rd.34 col.1</t>
  </si>
  <si>
    <t>Anexa 40 a.rd.39 col.1</t>
  </si>
  <si>
    <t>Anexa 40 a.rd.55 col.1</t>
  </si>
  <si>
    <t>Anexa 40 a.rd.58 col.1</t>
  </si>
  <si>
    <t>Anexa 40 a.rd.34 col.2</t>
  </si>
  <si>
    <t>Anexa 40 a.rd.39 col.2</t>
  </si>
  <si>
    <t>Anexa 40 a.rd.55 col.2</t>
  </si>
  <si>
    <t>Anexa 40 a.rd.58 col.2</t>
  </si>
  <si>
    <t>Anexa 40 a rd.(391+437) col.1</t>
  </si>
  <si>
    <t>Anexa 40 a rd.(391+437 )col.2</t>
  </si>
  <si>
    <t>1=2+3+15</t>
  </si>
  <si>
    <t>Anexa 6 col.8 rd.13</t>
  </si>
  <si>
    <t>Anexa 6 col.10 rd 13</t>
  </si>
  <si>
    <t>Sold la 30.09.2015</t>
  </si>
  <si>
    <t>30.09.2015</t>
  </si>
  <si>
    <t>SITUAŢIA FLUXURILOR DE TREZORERIE - Bugetul de Stat    la data de 30 Septembrie 2015</t>
  </si>
  <si>
    <t>Dobânzi de încasat aferente creditelor pe termen lung  acordate din venituri din privatizare (ct.2676). Total (rd.212+216)  din care:</t>
  </si>
  <si>
    <t>Instituţiilor publice, din care:(rd.213+214+215)</t>
  </si>
  <si>
    <t>Dobânzi de încasat aferente creditelor pe termen lung  acordate din contul curent general al trezoreriei statului (ct.2676). Total (rd.218+222) din care:</t>
  </si>
  <si>
    <t xml:space="preserve">     -Instituţiilor publice, din care (rd.219+220+221)</t>
  </si>
  <si>
    <t>Dobânzi de încasat aferente creditelor pe termen lung  acordate din Fondul Special  de dezvoltare la dispoziţia Guvernului (ct. 2676). Total                (rd. 224+228) din care:</t>
  </si>
  <si>
    <t xml:space="preserve"> -Instituţiilor publice, din care (rd.225+226+227)</t>
  </si>
  <si>
    <t>Dobânzi de încasat aferente altor credite pe termen lung acordate ( ct.2676).Total (rd.230+234) din care:</t>
  </si>
  <si>
    <t xml:space="preserve"> -Institutiilor publice, din care(rd.231+232+233)</t>
  </si>
  <si>
    <t>Total (în baze accrual) (cash+dobânzi) (rd.210+235)</t>
  </si>
  <si>
    <t>Total (în baze accrual) (cash+dobânzi)(rd.237+238)</t>
  </si>
  <si>
    <t>Acţiuni cotate (se includ şi acţiunile deţinute de instituţiile publice provenite din conversia creanţelor bugetare în acţiuni )</t>
  </si>
  <si>
    <t>Acţiuni cotate deţinute de stat la societăţi de asigurări rezidente (ct.2601-2961) (S125)</t>
  </si>
  <si>
    <t xml:space="preserve">Acţiuni necotate (se includ si acţiunile deţinute de instituţiile publice provenite din conversia creanţelor bugetare in acţiuni ) </t>
  </si>
  <si>
    <t>D.3</t>
  </si>
  <si>
    <t>Alte participaţii</t>
  </si>
  <si>
    <t>Participaţiile statului la capitalul unor organisme internaţionale, cu excepţia FMI (ct.2601+2602-2961)</t>
  </si>
  <si>
    <t>Participaţiile statului la companii straine (Krivoi Rog, etc) (ct.260-2961)</t>
  </si>
  <si>
    <t>Total (la valoarea de intrare mai puţin ajustările cumulate pentru pierderea de valoare) (rd.271+272+273)</t>
  </si>
  <si>
    <t xml:space="preserve">                                                                     X</t>
  </si>
  <si>
    <t>Total (la valoarea de intrare mai puţin ajustările cumulate pentru pierderea de valoare) (rd.281)</t>
  </si>
  <si>
    <t xml:space="preserve">   -de la instituţiile publice, din care: (rd.296+297+298)</t>
  </si>
  <si>
    <t xml:space="preserve">   -de la nerezidenţi  (S21,S22)</t>
  </si>
  <si>
    <t>Creanţe din operaţiuni de clearing, barter şi cooperare economică (ct.461/5128)</t>
  </si>
  <si>
    <t xml:space="preserve">                                        X</t>
  </si>
  <si>
    <t>Plati restante fata de alte categorii de persoane, (ct.422,ct.424,ct.426, ct.4272,ct.4273,ct.429,ct.438 )din care:( rd.32.1+33+34+35+36)</t>
  </si>
  <si>
    <t>Creanţe ale  bugetului de stat (ct.463-497). Total (rd.317+318+319+323) din care:</t>
  </si>
  <si>
    <t xml:space="preserve">   -de la instituţiile publice, din care: (rd.320+321+322)</t>
  </si>
  <si>
    <t>Creanţele autorităţilor de privatizare (ct.461).   Total  (rd.325+326+327) din care:</t>
  </si>
  <si>
    <t>Creanţe ale fondului de risc (ct.461)</t>
  </si>
  <si>
    <t>Alte creanţe ale instituţiilor autonome şi instituţiilor  finanţate din venituri proprii din subordinea, coordonarea, autoritatea  ministerelor) (ct.461)  (ex.Comisia de Asigurări,Comisia de Supravegere al Sistemului de   Pensii Private   etc..)</t>
  </si>
  <si>
    <t xml:space="preserve">             X</t>
  </si>
  <si>
    <t xml:space="preserve">Sume datorate terţilor reprezentând garanţii şi cauţiuni aflate în conturile instituţiilor publice (ct.4281+462). Total (rd.354+355+356), din care:      
           </t>
  </si>
  <si>
    <t>Anexa 40 a.rd.04 col.01</t>
  </si>
  <si>
    <t>PREVEDERI  BUGETARE la 30.09.2015</t>
  </si>
  <si>
    <t>Indemnizatie insotitor</t>
  </si>
  <si>
    <t>Taxe 303/2004 magistrati</t>
  </si>
  <si>
    <t>CASA JUDEŢEANĂ DE PENSII BOTOŞANI</t>
  </si>
  <si>
    <t xml:space="preserve"> BILANT BUGETUL DE STAT</t>
  </si>
  <si>
    <r>
      <t xml:space="preserve">Creante necurente – sume ce urmează a fi încasate după o perioada mai mare de un an </t>
    </r>
    <r>
      <rPr>
        <sz val="10"/>
        <rFont val="Trebuchet MS"/>
        <family val="2"/>
      </rPr>
      <t>(ct.4112+</t>
    </r>
    <r>
      <rPr>
        <i/>
        <sz val="10"/>
        <rFont val="Trebuchet MS"/>
        <family val="2"/>
      </rPr>
      <t>4118</t>
    </r>
    <r>
      <rPr>
        <sz val="10"/>
        <rFont val="Trebuchet MS"/>
        <family val="2"/>
      </rPr>
      <t>+413+4282+</t>
    </r>
    <r>
      <rPr>
        <b/>
        <sz val="10"/>
        <rFont val="Trebuchet MS"/>
        <family val="2"/>
      </rPr>
      <t>4612</t>
    </r>
    <r>
      <rPr>
        <sz val="10"/>
        <rFont val="Trebuchet MS"/>
        <family val="2"/>
      </rPr>
      <t xml:space="preserve"> – 4912 - 4962) din care:  </t>
    </r>
  </si>
  <si>
    <r>
      <t xml:space="preserve">Creanţe din operaţiuni comerciale, avansuri şi alte decontări </t>
    </r>
    <r>
      <rPr>
        <sz val="10"/>
        <rFont val="Trebuchet MS"/>
        <family val="2"/>
      </rPr>
      <t xml:space="preserve">(ct.232+234+409+4111+4118+413+418+425+4282+ </t>
    </r>
    <r>
      <rPr>
        <b/>
        <sz val="10"/>
        <rFont val="Trebuchet MS"/>
        <family val="2"/>
      </rPr>
      <t>4611</t>
    </r>
    <r>
      <rPr>
        <sz val="10"/>
        <rFont val="Trebuchet MS"/>
        <family val="2"/>
      </rPr>
      <t xml:space="preserve"> + 473**+481+482+483 - 4911- 4961+5128) din care:</t>
    </r>
  </si>
  <si>
    <r>
      <t xml:space="preserve">Cheltuieli în avans </t>
    </r>
    <r>
      <rPr>
        <sz val="10"/>
        <rFont val="Trebuchet MS"/>
        <family val="2"/>
      </rPr>
      <t xml:space="preserve">(ct. </t>
    </r>
    <r>
      <rPr>
        <b/>
        <sz val="10"/>
        <rFont val="Trebuchet MS"/>
        <family val="2"/>
      </rPr>
      <t>471</t>
    </r>
    <r>
      <rPr>
        <sz val="10"/>
        <rFont val="Trebuchet MS"/>
        <family val="2"/>
      </rPr>
      <t xml:space="preserve"> )</t>
    </r>
  </si>
  <si>
    <r>
      <t>(ct.269+</t>
    </r>
    <r>
      <rPr>
        <i/>
        <sz val="10"/>
        <rFont val="Trebuchet MS"/>
        <family val="2"/>
      </rPr>
      <t>401</t>
    </r>
    <r>
      <rPr>
        <sz val="10"/>
        <rFont val="Trebuchet MS"/>
        <family val="2"/>
      </rPr>
      <t>+403+4042+405+</t>
    </r>
    <r>
      <rPr>
        <b/>
        <sz val="10"/>
        <rFont val="Trebuchet MS"/>
        <family val="2"/>
      </rPr>
      <t>4622</t>
    </r>
    <r>
      <rPr>
        <sz val="10"/>
        <rFont val="Trebuchet MS"/>
        <family val="2"/>
      </rPr>
      <t>+509) din care:</t>
    </r>
  </si>
  <si>
    <r>
      <t>(ct.</t>
    </r>
    <r>
      <rPr>
        <b/>
        <sz val="10"/>
        <rFont val="Trebuchet MS"/>
        <family val="2"/>
      </rPr>
      <t>401</t>
    </r>
    <r>
      <rPr>
        <sz val="10"/>
        <rFont val="Trebuchet MS"/>
        <family val="2"/>
      </rPr>
      <t>+403+4041+405+408+419+</t>
    </r>
    <r>
      <rPr>
        <b/>
        <sz val="10"/>
        <rFont val="Trebuchet MS"/>
        <family val="2"/>
      </rPr>
      <t>4621</t>
    </r>
    <r>
      <rPr>
        <sz val="10"/>
        <rFont val="Trebuchet MS"/>
        <family val="2"/>
      </rPr>
      <t>+473+481+</t>
    </r>
    <r>
      <rPr>
        <b/>
        <sz val="10"/>
        <rFont val="Trebuchet MS"/>
        <family val="2"/>
      </rPr>
      <t>482</t>
    </r>
    <r>
      <rPr>
        <sz val="10"/>
        <rFont val="Trebuchet MS"/>
        <family val="2"/>
      </rPr>
      <t>+ 483+</t>
    </r>
    <r>
      <rPr>
        <b/>
        <sz val="10"/>
        <rFont val="Trebuchet MS"/>
        <family val="2"/>
      </rPr>
      <t>489</t>
    </r>
    <r>
      <rPr>
        <sz val="10"/>
        <rFont val="Trebuchet MS"/>
        <family val="2"/>
      </rPr>
      <t>+ 269+509+5128) din care:</t>
    </r>
  </si>
  <si>
    <t>Marius Constantin BUDĂI</t>
  </si>
  <si>
    <t>Ioan BUZILĂ</t>
  </si>
  <si>
    <t xml:space="preserve"> CONTUL DE REZULTAT PATRIMONIAL  </t>
  </si>
  <si>
    <t>Întocmit,</t>
  </si>
  <si>
    <t>Monica POSTEA</t>
  </si>
  <si>
    <t>CASA NAŢIONALĂ DE PENSII PUBLICE</t>
  </si>
  <si>
    <t xml:space="preserve">   - instituţiilor publice, din care: (rd.357+358+359)</t>
  </si>
  <si>
    <t>Dobanda de incasat , alte valori, avansuri de trezorerie(ct.5187+532+542)</t>
  </si>
  <si>
    <t>Dobanda de incasat , avansuri de trezorerie(ct.5187+542)</t>
  </si>
  <si>
    <t>Total disponibilităţi (rd.33+33.1+35+35.1)</t>
  </si>
  <si>
    <t>X                    blocat</t>
  </si>
  <si>
    <t>nou introdus</t>
  </si>
  <si>
    <t>X                      blocat</t>
  </si>
  <si>
    <t>MUTAT IN RD  in 35.1 CONTURILE 5187,542</t>
  </si>
  <si>
    <t>AD RD 33.1  35.1</t>
  </si>
  <si>
    <t>MUTAT IN RD  41.1 CONTUL 5187</t>
  </si>
  <si>
    <t>TOTAL ACTIVE CURENTE (rd.19+30+31+40+41+41.1+42)</t>
  </si>
  <si>
    <t>AD RD 41.1</t>
  </si>
  <si>
    <t>ELIMINAT  contuL 475</t>
  </si>
  <si>
    <t>ELIMINAT  conturile  131/134/136/137</t>
  </si>
  <si>
    <t>Disponibilităţi ale Comisiei Europene la Trezoreria Statului (ct.5127)</t>
  </si>
  <si>
    <t xml:space="preserve"> Împrumuturi pe bază de titluri pe termen scurt altele decât acţiuni şi produse financiare derivate emise de către administraţia centrală, (ct.5191+1611).Total (rd.373+374+375+376)  din care achizitionate de: </t>
  </si>
  <si>
    <t>Total (la valoare nominală) (rd.372)</t>
  </si>
  <si>
    <t>Total (în baze accrual) (cash+dobânzi)(rd.377+378)</t>
  </si>
  <si>
    <t xml:space="preserve">                                     X</t>
  </si>
  <si>
    <t xml:space="preserve"> Împrumuturi pe bază de titluri pe termen lung altele decât acţiuni şi produse financiare derivate emise de către administraţia centrală,  (ct.1612). Total (rd. 387+388+389+390), din care achizitionate de:</t>
  </si>
  <si>
    <t>Total (la valoare nominală)( rd.386)</t>
  </si>
  <si>
    <t>Credite pe termen scurt primite (contractate, garantate, asimilate, etc.)  de instituţiile publice  din administraţia centrală (ct.1641+1651+1671+5191 +5192).  Total  (rd.403+404+405), din care acordate de:</t>
  </si>
  <si>
    <t>Credite pe termen scurt primite din contul curent general al trezoreriei statului de către instituţiile publice din administraţia centrală (ct.5198+1662+1671)</t>
  </si>
  <si>
    <t>Total (în baze cash)(rd.402+406+407+408)</t>
  </si>
  <si>
    <t>Dobânzi de plătit aferente creditelor pe termen scurt contractate  de instituţiile publice din administraţia centrală  (ct.1684+1685+1687+5186). Total (rd.411+412+413) din care acordate de:</t>
  </si>
  <si>
    <t>Dobânzi de plătit aferente creditelor pe termen scurt primite din contul curent general al trezoreriei statului (ct.1687+5186)</t>
  </si>
  <si>
    <t>Total (dobanzi  de plătit )(rd.410+414+415)</t>
  </si>
  <si>
    <t>Anexa nr.34</t>
  </si>
  <si>
    <t>CJP………………..</t>
  </si>
  <si>
    <t>cod 25</t>
  </si>
  <si>
    <t xml:space="preserve">Denumirea elementului de capital </t>
  </si>
  <si>
    <t>Cod          rand</t>
  </si>
  <si>
    <t>Cresteri</t>
  </si>
  <si>
    <t>Reduceri</t>
  </si>
  <si>
    <t>Fondul  activelor fixe necorporale                                                  Ct. 100</t>
  </si>
  <si>
    <t>Fondul bunurilor care alcatuiesc domeniul public al statului            Ct.101</t>
  </si>
  <si>
    <t>Fondul bunurilor care alcatuiesc domeniul privat al statului                  Ct. 102</t>
  </si>
  <si>
    <t>Fondul bunurilor care alcatuiesc domeniul public al unitatilor  administrativ teritoriale                                                                           Ct.103</t>
  </si>
  <si>
    <t>Fondul bunurilor care alcatuiesc domeniul privat al unitatilor  administrativ teritoriale                                                                    Ct.104</t>
  </si>
  <si>
    <t>Rezerve din reevaluare                                                              Ct.105</t>
  </si>
  <si>
    <t>Diferente din reevaluare si diferente de curs  aferente dobinzilor  incasate (SAPARD)   Ct.106</t>
  </si>
  <si>
    <t>Fondul de rulment     Ct.131</t>
  </si>
  <si>
    <t>Fondul de rezerva al bugetului asigurarilor sociale de stat                   Ct.132</t>
  </si>
  <si>
    <t>Fondul de rezerva constituit conform Legii nr.95/2006                        Ct.133</t>
  </si>
  <si>
    <t>Fondul de amortizare aferent activelor fixe detinute de serviciile publice de interes local       Ct.134</t>
  </si>
  <si>
    <t>Fondul de risc   Ct.135</t>
  </si>
  <si>
    <t>Fondul depozitelor speciale constituite pentru constructii de locuinte         Ct.136</t>
  </si>
  <si>
    <t>Taxe speciale  Ct.137</t>
  </si>
  <si>
    <t>Fondul de dezvoltare a spitalului    Ct.1391</t>
  </si>
  <si>
    <t>Alte fonduri (constituite in afara bugetului local)                                  Ct.1399</t>
  </si>
  <si>
    <t>Rezultatul reportat                                                                                              ( Ct.117- sold creditor )</t>
  </si>
  <si>
    <t>Rezultatul reportat                                                                                                         ( Ct.117- sold debitor )</t>
  </si>
  <si>
    <t>Rezultatul patrimonial al exercitiului                                         (Ct.121 - sold creditor )</t>
  </si>
  <si>
    <t>Rezultatul patrimonial al exercitiului                                       (Ct.121 - sold debitor )</t>
  </si>
  <si>
    <t>Total capitaluri proprii                                                                            (rd 01 la 17-rd.18+rd.19-rd.20 )</t>
  </si>
  <si>
    <t>DIRECTOR EXECUTIV ADJ.ECON.</t>
  </si>
  <si>
    <t>Bilant-rd.84 col 1</t>
  </si>
  <si>
    <t>Anexa 34 a.rd.(01-16) col.1</t>
  </si>
  <si>
    <t>Bilant-rd.84 col 2</t>
  </si>
  <si>
    <t>Anexa 34 a.rd.(01-16) col.4</t>
  </si>
  <si>
    <t>Bilant-rd.85 col 1</t>
  </si>
  <si>
    <t>Anexa 34 a.rd.17 col.1</t>
  </si>
  <si>
    <t>Bilant-rd.85 col 2</t>
  </si>
  <si>
    <t>Anexa 34 a.rd.17 col.4</t>
  </si>
  <si>
    <t>Bilant-rd.86 col 1</t>
  </si>
  <si>
    <t>Anexa 34 a.rd.18 col.1</t>
  </si>
  <si>
    <t>Bilant-rd.86 col 2</t>
  </si>
  <si>
    <t>Anexa 34 a.rd.18 col.4</t>
  </si>
  <si>
    <t>Bilant-rd.87 col 1</t>
  </si>
  <si>
    <t>Anexa 34 a.rd.19 col.1</t>
  </si>
  <si>
    <t>Bilant-rd.87 col 2</t>
  </si>
  <si>
    <t>Anexa 34 a.rd.19 col.4</t>
  </si>
  <si>
    <t>Bilant-rd.88 col 1</t>
  </si>
  <si>
    <t>Anexa 34 a.rd.20 col.1</t>
  </si>
  <si>
    <t>Bilant-rd.88 col 2</t>
  </si>
  <si>
    <t>Anexa 34 a.rd.20 col.4</t>
  </si>
  <si>
    <t>Bilant-rd.90 col 1</t>
  </si>
  <si>
    <t>Anexa 34 a.rd.21 col.1</t>
  </si>
  <si>
    <t>Bilant-rd.90 col 2</t>
  </si>
  <si>
    <t>Anexa 34 a.rd.21 col.4</t>
  </si>
  <si>
    <t>Bilete calatorie 118/1990, din care:</t>
  </si>
  <si>
    <t>* transport urban gratuit</t>
  </si>
  <si>
    <t>Bilete de calatorie 189/2000, din care:</t>
  </si>
  <si>
    <t>Abonamente telefonice L189/2000</t>
  </si>
  <si>
    <t>Abonamente telefonice veterani</t>
  </si>
  <si>
    <t>Taxe 3003/2004 magistrati</t>
  </si>
  <si>
    <t>Taxe Legea 96/2006 parlamentari</t>
  </si>
  <si>
    <t>Taxe OG 36/2003 diplomati</t>
  </si>
  <si>
    <t>Comision postal cf OUG 69/2006 taloane mov</t>
  </si>
  <si>
    <t>Indemnizatie Veterani de razboi</t>
  </si>
  <si>
    <t>Indemnizatie D.L.118/1990</t>
  </si>
  <si>
    <t>Indemnizatie Legea 189/2000</t>
  </si>
  <si>
    <t>Indemnizatie Legea 309/2002</t>
  </si>
  <si>
    <t>Pensie Legea 303/2004 magistrati</t>
  </si>
  <si>
    <t>Pensie Agricultori</t>
  </si>
  <si>
    <t>Indemnizatie Lege 8/2006 uniunile de creatie</t>
  </si>
  <si>
    <t>Ajutor lunar Legea 578/2004</t>
  </si>
  <si>
    <t>Pensie OUG 6/2010- Pensia sociala mimim garantata</t>
  </si>
  <si>
    <t>Abonamente telefonice  DL118/1990</t>
  </si>
  <si>
    <t xml:space="preserve">Ajutor HG 723/1992 etnici greci </t>
  </si>
  <si>
    <t>Prestatii Legea 346/2002 boli profesionale</t>
  </si>
  <si>
    <t>Indemnizatie Legea 96/2006 parlamentari</t>
  </si>
  <si>
    <t>Indemnizatie Legea 7/2007 functionari parlamentari</t>
  </si>
  <si>
    <t>Pensie OG 36/2003 diplomati</t>
  </si>
  <si>
    <t>Pensie Legea 567/2004 personal auxiliar instante</t>
  </si>
  <si>
    <t>Pensie Legea 89/2004 aviatori</t>
  </si>
  <si>
    <t>Pensie Legea 95/2008 personal aeronautic nenavigant</t>
  </si>
  <si>
    <t>Pensie Legea 217/2008 curtea de conturi</t>
  </si>
  <si>
    <t>Indemnizatie plati restante cf OUG 53/2010</t>
  </si>
  <si>
    <t>Indemnizatie Legea 42/1990, din care:</t>
  </si>
  <si>
    <t>Provizioane necurente, constituite conform O.M.F.P. 416/2013 reprezentând arierate în litigiu.</t>
  </si>
  <si>
    <t xml:space="preserve">Provizioane necurente, constituite conform OUG 71/2009 şi OG 17/2012 reprezentând drepturi salariale câştigate în instanţă. </t>
  </si>
  <si>
    <t>Provizioane curente, constituite conform O.M.F.P. 416/2013 reprezentând arierate în litigiu.</t>
  </si>
  <si>
    <t xml:space="preserve">Provizioane curente, constituite conform OUG 71/2009 şi OG 17/2012 reprezentând drepturi salariale câştigate în instanţă. </t>
  </si>
  <si>
    <t xml:space="preserve">Credite pe termen lung provenind  din reclasificarea creditelor comerciale în împrumuturi (Maastricht debt), conform deciziei Eurostat, (1672). Total (rd.448+449+450+451)  din care acordate de: </t>
  </si>
  <si>
    <t>Dobânzi de plătit aferente creditelor pe termen lung provenind din reclasificarea creditelor comerciale în împrumuturi (Maastricht debt), conform deciziei Eurostat,  (ct.1687). Total (rd.453+454+454.1+454.2) din care acordate de:</t>
  </si>
  <si>
    <t>Bilant-rd.55 col 1</t>
  </si>
  <si>
    <t>Anexa 40 a rd.489 col.1</t>
  </si>
  <si>
    <t>Bilant-rd.55 col 2</t>
  </si>
  <si>
    <t>Anexa 40 a rd.489 col.2</t>
  </si>
  <si>
    <t>Anexa 40 a.rd.(379+417) col.2</t>
  </si>
  <si>
    <t>Anexa 40 a.rd.(422+427) col.2</t>
  </si>
  <si>
    <t>Anexa 40 a.rd.(379+417) col.1</t>
  </si>
  <si>
    <t>Anexa 40 a.rd.(422+427) col.1</t>
  </si>
  <si>
    <t>Dobânzi de plătit aferente creditelor pe termen scurt  provenind din reclasificarea creditelor comerciale în împrumuturi (Maastricht debt), conform deciziei Eurostat  (ct.1687+5186). Total (rd.428+429+429.1+429.2) din care acordate de:</t>
  </si>
  <si>
    <t>Bilant-rd.75 col 1</t>
  </si>
  <si>
    <t>Anexa 40 a rd.489,3 col.1</t>
  </si>
  <si>
    <t>Bilant-rd.75 col 2</t>
  </si>
  <si>
    <t>Sit.flux.(rd14.col.1-rd.14.col.3)-cod.03</t>
  </si>
  <si>
    <t>Sit.flux.(rd15.col.1-rd.15 col.3)cod 03</t>
  </si>
  <si>
    <t>TOTAL</t>
  </si>
  <si>
    <t>Din care:aferent sumelor angajate cu prevederi bugetare</t>
  </si>
  <si>
    <t>Sold la 01.01.2014</t>
  </si>
  <si>
    <t>CHELTUIELI BUGET DE STAT, din care:</t>
  </si>
  <si>
    <t>CHELTUIELI CURENTE</t>
  </si>
  <si>
    <t>Pensii si ajutoare pentru batranete</t>
  </si>
  <si>
    <t>68.01.03</t>
  </si>
  <si>
    <t>Sector 1: Buget de stat</t>
  </si>
  <si>
    <t>CONTUL DE EXECUTIE - CHELTUIELI BUGET DE STAT</t>
  </si>
  <si>
    <t>Pensii si ajutoare sociale , din care:</t>
  </si>
  <si>
    <t>Prevederi bugetare 2014 - Angajament Bugetar</t>
  </si>
  <si>
    <t>Prevederi bugetare 2014- Angajament Legal</t>
  </si>
  <si>
    <t xml:space="preserve"> Angajament Bugetar - Angajament Legal</t>
  </si>
  <si>
    <t>Prevederi bugetare SEM.I 2014 - Plati efectuate</t>
  </si>
  <si>
    <t>Credite bugetare deschise SEM.I 2014 - Plati efectuate</t>
  </si>
  <si>
    <t>Sold la 31.12.2014</t>
  </si>
  <si>
    <t>SITUATIA MODIFICARILOR IN STRUCTURA ACTIVELOR NETE/CAPITALURILOR LA 31.12.2014</t>
  </si>
  <si>
    <t>Sold la 01.01.2015</t>
  </si>
  <si>
    <r>
      <t xml:space="preserve">Instalaţii tehnice, mijloace de transport, animale, plantaţii, mobilier, aparatură birotică şi alte active corporale  </t>
    </r>
    <r>
      <rPr>
        <sz val="10"/>
        <rFont val="Trebuchet MS"/>
        <family val="2"/>
      </rPr>
      <t>(ct.213+214+231-281-291-293*)</t>
    </r>
  </si>
  <si>
    <r>
      <t>Terenuri şi clădiri</t>
    </r>
    <r>
      <rPr>
        <sz val="10"/>
        <rFont val="Trebuchet MS"/>
        <family val="2"/>
      </rPr>
      <t xml:space="preserve"> (ct.211+212+231-281-291-293*)</t>
    </r>
  </si>
  <si>
    <r>
      <t xml:space="preserve">  Creanţe 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(ct.4501+4503+4505+4507+4511+4513+4515+4531+4541+4543+4545+4551+4553+4561+4563+4571+4572+4573+4581+4583+473**    +474+476) din care:</t>
    </r>
  </si>
  <si>
    <r>
      <t xml:space="preserve">Împrumuturi pe termen scurt acordate     </t>
    </r>
    <r>
      <rPr>
        <sz val="10"/>
        <rFont val="Trebuchet MS"/>
        <family val="2"/>
      </rPr>
      <t>(ct2671+2672+2673+2675+2676 +2678 +2679 +4681+ 4682 +4683+4684+  4685+4686+ 4687+4688+ 4689 + 469)</t>
    </r>
  </si>
  <si>
    <r>
      <t xml:space="preserve">  Investiţii pe termen scurt </t>
    </r>
    <r>
      <rPr>
        <sz val="10"/>
        <rFont val="Trebuchet MS"/>
        <family val="2"/>
      </rPr>
      <t>(ct.505-595)</t>
    </r>
  </si>
  <si>
    <r>
      <t xml:space="preserve">ELIMINAT  conturile 5221,5222, 553,554,556 </t>
    </r>
    <r>
      <rPr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MUTAT IN RD 33.1  CONTURILE 5187,532,542</t>
    </r>
  </si>
  <si>
    <r>
      <t xml:space="preserve">Provizioane </t>
    </r>
    <r>
      <rPr>
        <sz val="10"/>
        <rFont val="Trebuchet MS"/>
        <family val="2"/>
      </rPr>
      <t>(cont 151)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</si>
  <si>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pană la un an  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</si>
  <si>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</t>
    </r>
    <r>
      <rPr>
        <sz val="10"/>
        <rFont val="Trebuchet MS"/>
        <family val="2"/>
      </rPr>
      <t>(ct.1611+1621+1631+1641+1651+1661+1662+1671 +168-169)</t>
    </r>
  </si>
  <si>
    <r>
      <t>(ct.421+423+426+4271+</t>
    </r>
    <r>
      <rPr>
        <i/>
        <sz val="10"/>
        <rFont val="Trebuchet MS"/>
        <family val="2"/>
      </rPr>
      <t>4273</t>
    </r>
    <r>
      <rPr>
        <sz val="10"/>
        <rFont val="Trebuchet MS"/>
        <family val="2"/>
      </rPr>
      <t>+4281)</t>
    </r>
  </si>
  <si>
    <r>
      <t xml:space="preserve">Venituri în avans </t>
    </r>
    <r>
      <rPr>
        <sz val="10"/>
        <rFont val="Trebuchet MS"/>
        <family val="2"/>
      </rPr>
      <t>(ct.472)</t>
    </r>
  </si>
  <si>
    <r>
      <t xml:space="preserve">Provizioane </t>
    </r>
    <r>
      <rPr>
        <sz val="10"/>
        <rFont val="Trebuchet MS"/>
        <family val="2"/>
      </rPr>
      <t>(ct. 151)</t>
    </r>
  </si>
  <si>
    <r>
      <t xml:space="preserve">          </t>
    </r>
    <r>
      <rPr>
        <b/>
        <sz val="10"/>
        <rFont val="Trebuchet MS"/>
        <family val="2"/>
      </rPr>
      <t>X</t>
    </r>
  </si>
  <si>
    <r>
      <t xml:space="preserve">Rezerve, fonduri </t>
    </r>
    <r>
      <rPr>
        <sz val="10"/>
        <rFont val="Trebuchet MS"/>
        <family val="2"/>
      </rPr>
      <t>(ct.100+101+102+103+104+105+106+ 132+133+135+1391+1392+1393+1394+1396+1399)</t>
    </r>
  </si>
  <si>
    <r>
      <t xml:space="preserve">Rezultatul patrimonial al exercitiului </t>
    </r>
    <r>
      <rPr>
        <sz val="10"/>
        <rFont val="Trebuchet MS"/>
        <family val="2"/>
      </rPr>
      <t>(ct.121- sold creditor)</t>
    </r>
  </si>
  <si>
    <r>
      <t>VI</t>
    </r>
    <r>
      <rPr>
        <sz val="10"/>
        <rFont val="Times New Roman"/>
        <family val="1"/>
      </rPr>
      <t>.</t>
    </r>
  </si>
  <si>
    <r>
      <t>(ct.690+691</t>
    </r>
    <r>
      <rPr>
        <b/>
        <sz val="10"/>
        <rFont val="Times New Roman"/>
        <family val="1"/>
      </rPr>
      <t>)</t>
    </r>
  </si>
  <si>
    <t>29.1</t>
  </si>
  <si>
    <t>12.1</t>
  </si>
  <si>
    <r>
      <t>Alte datorii</t>
    </r>
    <r>
      <rPr>
        <sz val="10"/>
        <rFont val="Trebuchet MS"/>
        <family val="2"/>
      </rPr>
      <t xml:space="preserve"> </t>
    </r>
  </si>
  <si>
    <t>Disponibilităţi în lei ale instituţiilor publice la trezorerii (Ct.510 +5121+5125+5131 +5141+5151 +5201+ 523+528+5291+5293+ 5299+ 550+ 551+ 552+ 557+ 555+5581+5582+5591+ 5601+561+562-7701) din care:</t>
  </si>
  <si>
    <t>Total (în baze cash) ( rd.132+138+139+145+175)</t>
  </si>
  <si>
    <t>Total (în baze cash)(rd.186+192+198+204+240)</t>
  </si>
  <si>
    <t>Total dobânzi de încasat (rd.211+217+223+229+242)</t>
  </si>
  <si>
    <t>Total (la val. ctb. netă = la valoarea de intrare mai puţin ajustările cumulate pentru pierderea de valoare) (rd.253+254+255+255.1)</t>
  </si>
  <si>
    <t>Total (rd.316+324+328+329+328.1)</t>
  </si>
  <si>
    <r>
      <t>Credite pe termen scurt provenind din reclasificarea creditelor comerciale în împrumuturi (Maastricht debt), conform deciziei Eurostat, (1671+5191) .Total (rd.423+424+425+426)  din care acordate</t>
    </r>
    <r>
      <rPr>
        <b/>
        <i/>
        <sz val="10"/>
        <rFont val="Trebuchet MS"/>
        <family val="2"/>
      </rPr>
      <t xml:space="preserve"> </t>
    </r>
    <r>
      <rPr>
        <sz val="10"/>
        <rFont val="Trebuchet MS"/>
        <family val="2"/>
      </rPr>
      <t xml:space="preserve">de: </t>
    </r>
  </si>
  <si>
    <t>Total (rd.478+479+480+481+482+482.1+483+484+485+486)</t>
  </si>
  <si>
    <t xml:space="preserve">PREVEDERI BUGETARE  2015
</t>
  </si>
  <si>
    <t>Alte active nefinanciare  (ct. 215)</t>
  </si>
  <si>
    <r>
      <t>(ct.260+265+2672+2673+2675+2676+</t>
    </r>
    <r>
      <rPr>
        <i/>
        <sz val="10"/>
        <rFont val="Trebuchet MS"/>
        <family val="2"/>
      </rPr>
      <t>2678+2679-</t>
    </r>
    <r>
      <rPr>
        <sz val="10"/>
        <rFont val="Trebuchet MS"/>
        <family val="2"/>
      </rPr>
      <t>296) din care:</t>
    </r>
  </si>
  <si>
    <t>Creante  comerciale necurente – sume ce urmează a fi încasate după o perioada mai mare de un an (ct 4112+4118+413+4612 – 4912 - 4962)</t>
  </si>
  <si>
    <t>Creanţe comerciale şi avansuri (ct.232+234+409+ 4111+4118  +418+4611-4911-4961), din care:</t>
  </si>
  <si>
    <t xml:space="preserve">Avansuri acordate </t>
  </si>
  <si>
    <r>
      <t xml:space="preserve"> </t>
    </r>
    <r>
      <rPr>
        <sz val="10"/>
        <rFont val="Trebuchet MS"/>
        <family val="2"/>
      </rPr>
      <t>depozite</t>
    </r>
  </si>
  <si>
    <r>
      <t>Conturi de disponibilităţi ale Trezoreriei Centrale si ale trezoreriei teritoriale (ct.</t>
    </r>
    <r>
      <rPr>
        <sz val="10"/>
        <rFont val="Trebuchet MS"/>
        <family val="2"/>
      </rPr>
      <t>5126+5127+5201+5202+5203+5241+5242+5243)</t>
    </r>
  </si>
  <si>
    <t>Dobanzi de incasa, alte valori, avansuri de trezorerie( ct.5187)</t>
  </si>
  <si>
    <t>Avansuri primite</t>
  </si>
  <si>
    <t xml:space="preserve">Datoriile  instituţiilor publice către bugete </t>
  </si>
  <si>
    <t>din care: sume datorate Comisiei Europene / alti donatori(ct.4502+4504+4506+459+462)</t>
  </si>
  <si>
    <t>(ct.721+722+7511+7512+/-709)</t>
  </si>
  <si>
    <t>(ct.7515+771+772+773+774+775+776+778+779)</t>
  </si>
  <si>
    <t>(ct.714+718+750+7513+7514+781+7701)</t>
  </si>
  <si>
    <t>(ct.670+671+672+673+674+676+677+678+</t>
  </si>
  <si>
    <t>(ct.629+681+682+689)</t>
  </si>
  <si>
    <t>(ct.791)</t>
  </si>
  <si>
    <t>Dobânzi de încasat aferente disponibilităţilor instituţiilor publice la trezorerii/ execedentelor instituţiilor publice la trezorerii  (ct.5187)</t>
  </si>
  <si>
    <t>13.1</t>
  </si>
  <si>
    <t>13.2</t>
  </si>
  <si>
    <t>13.3</t>
  </si>
  <si>
    <t>Total (în baze accrual)(rd. 13.1+13.2)</t>
  </si>
  <si>
    <t>Execedentele cumulate nete ale bugetelor fondului pentru mediu   (ct. 5753)</t>
  </si>
  <si>
    <t>Dobânzi de încasat aferente execedentelor instituţiilor publice la trezorerii (ct.5187)</t>
  </si>
  <si>
    <t>Alte valori (ct.5324)</t>
  </si>
  <si>
    <t>Disponibilităţi  ale Trezoreriei Centrale ct.(5126+5551+5127)</t>
  </si>
  <si>
    <t xml:space="preserve">Dobânzi   de încasat aferente disponibilităţilor Trezoreriei Centrale si ale trezoreriilor teritoriale  la  instituţiile de credit rezidente   ct.(5187)  </t>
  </si>
  <si>
    <t>Disponibilităţi   ale instituţiilor publice aflate la alţi rezidenţi (terţi) (ct.461+2678+5422)</t>
  </si>
  <si>
    <t>Avansuri de trezorerie, acordate în valută ale Misiunilor diplomatice şi ale altor reprezentante  ale Romaniei în străinătate . (ct. 5422)</t>
  </si>
  <si>
    <t xml:space="preserve">      -Banca  centrală  (S.121)</t>
  </si>
  <si>
    <t xml:space="preserve">      -Societăţi care acceptă depozite, exclusiv banca centrala (S.122)</t>
  </si>
  <si>
    <t xml:space="preserve">      -Societăţi care acceptă depozite, exclusiv banca centrală  (S.122)</t>
  </si>
  <si>
    <t xml:space="preserve">      -Banca centrală (S.121)</t>
  </si>
  <si>
    <t xml:space="preserve">      - Societăţi care acceptă depozite, exclusiv banca centrală  (S.122)</t>
  </si>
  <si>
    <t xml:space="preserve">      -Societăţi nefinanciare  (S11)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</si>
  <si>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</si>
  <si>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</si>
  <si>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</si>
  <si>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</si>
  <si>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pe termen scurt acordate din contul curent general al trezoreriei statului (ct.2671+ 4685). Total (rd.140+144), din care:</t>
  </si>
  <si>
    <t xml:space="preserve"> -Societăţilor nefinanciare  (S.11)</t>
  </si>
  <si>
    <t>Credite pe termen scurt acordate din Fondul Special  de dezvoltare la dispoziţia Guvernului  (ct. 2671+4688)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</si>
  <si>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</si>
  <si>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</si>
  <si>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 2676+469)Total (rd.159+163)din care:</t>
  </si>
  <si>
    <t xml:space="preserve">  -Societăţilor nefinanciare  (S.11)    </t>
  </si>
  <si>
    <t>Dobânzi de încasat aferente creditelor pe termen scurt acordate din Fondul Special  de dezvoltare la dispoziţia Guvernului (ct.267+ 469). Total (rd.165+169) din care:</t>
  </si>
  <si>
    <t xml:space="preserve">   -Societăţilor nefinanciare  (S.11) (rd152+158+164+177)  </t>
  </si>
  <si>
    <t xml:space="preserve">            -Alţi intermediari financiari, exclusiv societăţile 
     de asigurare şi fondurile de pensii   (S.125)</t>
  </si>
  <si>
    <t>Dobanzi de incasat aferente altor credite pe termen scurt acordate (ct 469+2676) Total (rd 177) din care: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</si>
  <si>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</si>
  <si>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</si>
  <si>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             - Administraţiile  locale (exclusiv fondurile de securitate socială)  (S.1313)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</si>
  <si>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</si>
  <si>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</si>
  <si>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263.1</t>
  </si>
  <si>
    <t>Total (la valoarea contabila neta)(la valoarea de intrare mai putin ajustarile cumulate pentru pierderea de valoare)(rd.261+262+262,1+263+263.1)</t>
  </si>
  <si>
    <t>Participaţiile statului la organisme de plasament colectiv   (ct.2601+ 2602-2961)( Fonduri de piaţă monetară) (S.123)</t>
  </si>
  <si>
    <t xml:space="preserve">   - gospodăriile populaţiei (S.14)</t>
  </si>
  <si>
    <t xml:space="preserve">   - de la societăţi nefinanciare  (S.11)</t>
  </si>
  <si>
    <t xml:space="preserve"> -de la gospodăriile populaţiei (S.14)</t>
  </si>
  <si>
    <t xml:space="preserve">        -de la societăţi nefinanciare  (S.11)</t>
  </si>
  <si>
    <t xml:space="preserve">  -de la instituţiile publice, din care: (rd.304+305+306)</t>
  </si>
  <si>
    <t xml:space="preserve">  - de la societăţi nefinanciare  (S.11)</t>
  </si>
  <si>
    <t xml:space="preserve">Creanţe din operaţiuni cu fonduri externe nerambursabile de la  Comisia  Europeană/alţi donatori </t>
  </si>
  <si>
    <t>Avansuri acordate beneficiarilor din fonduri externe nerambursabile postaderare şi fonduri de la buget - instituţii publice finanţate din bugetul local   (ct.4545.1)</t>
  </si>
  <si>
    <t>Avansuri acordate  beneficiarilor din fonduri externe nerambursabile postaderare şi fonduri de la buget  - instituţii publice finanţate din venituri proprii/ venituri proprii şi subvenţii (ct.4545.2)</t>
  </si>
  <si>
    <t>Avansuri acordate  beneficiarilor din fonduri externe nerambursabile postaderare şi fonduri de la buget -  ONG-uri, societăţi comerciale, etc.  (ct.4545.3)</t>
  </si>
  <si>
    <t>375.1</t>
  </si>
  <si>
    <t>389.1</t>
  </si>
  <si>
    <t>Dobânzi de plătit aferente creditelor pe termen scurt primite din venituri din privatizare (ct.5186+1687) S (1311)</t>
  </si>
  <si>
    <t>Credite pe termen scurt primite rezultate  din reclasificarea creditelor comerciale în împrumuturi (Maastricht debt) conform deciziei Eurostat</t>
  </si>
  <si>
    <t xml:space="preserve">     -Societăţi nefinanciare  (S.11)                                                            (În cazul restructurării creditelor comerciale)</t>
  </si>
  <si>
    <t xml:space="preserve">        - Societăţi care acceptă depozite, exclusiv banca centrală  (S.122)  </t>
  </si>
  <si>
    <t>Credite  pe termen lung primite din venituri din privatizare de către instituţii publice din administraţia centrală  (ct.1672(S1311)</t>
  </si>
  <si>
    <t>Dobânzi de plătit  aferente creditelor  pe termen lung primite din contul curent general al trezoreriei statului  (ct.1680702) (S.1311)</t>
  </si>
  <si>
    <t xml:space="preserve"> -Instituţii şi organisme ale Uniunii Europene (S.212)</t>
  </si>
  <si>
    <t>Sume datorate Comisiei  Europene /alti donatori(ct.4502+4504+4506+459+462) din care:</t>
  </si>
  <si>
    <t>Provizioane necurente ct 151, din care:</t>
  </si>
  <si>
    <t>489.22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</si>
  <si>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ct.151)</t>
  </si>
  <si>
    <t>Provizioane curente ct 151, din care:</t>
  </si>
  <si>
    <t>Provizioane curente reprezentând titluri de plată emise în baza Legii 247/2005, decizii emise în temeiul Legilor 9/1998 şi 290/2003, precum şi titluri de despăgubire emise de Comisia Naţională pentru compensarea imobilelor ( din soldul ct.1510</t>
  </si>
  <si>
    <t xml:space="preserve">Plăţi restante </t>
  </si>
  <si>
    <t>Plăţi restante   ale instituţiilor publice din administraţia centrală -(reprezentând datorii neachitate la termen)  din operaţiuni comerciale    Total (rd.492+493+497+498)din care, către: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</si>
  <si>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</si>
  <si>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</si>
  <si>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</si>
  <si>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</si>
  <si>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</si>
  <si>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 xml:space="preserve">          - Societăţi care acceptă depozite, exclusiv banca centrală  (S.122)</t>
  </si>
  <si>
    <t>Creditori bugetari (ct.467)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</si>
  <si>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</si>
  <si>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</si>
  <si>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</si>
  <si>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      -Alţi intermediari financiari, exclusiv societăţile 
     de asigurare şi fondurile de pensii  (S.125)</t>
  </si>
  <si>
    <t>Acţiuni cotate deţinute de stat la societăţi nefinanciare         (ct.2601 -ct.2961) (S.11)</t>
  </si>
  <si>
    <t>Acţiuni cotate deţinute de stat la societăţi care acceptă depozite, exclusiv banca centrală  (ct.2601 - ct.2961)  (S.122)</t>
  </si>
  <si>
    <t>Acţiuni necotate deţinute de stat la societăţi nefinanciare                    (ct.2602 - ct.2961) (S.11)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</si>
  <si>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</si>
  <si>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(ct.2602 - ct.2961) (Societăţi de asigurare; Fonduri de pensii) (S.128; S.129) </t>
  </si>
  <si>
    <t xml:space="preserve"> Acţiuni necotate deţinute de stat la Fondul Proprietatea  (ct.2602 - ct.2961) (Fonduri de investiţii, altele decât fondurile de piaţă monetară) (S.124)</t>
  </si>
  <si>
    <t xml:space="preserve"> - salariaţilor (gospodăriile populaţiei) (S.143)</t>
  </si>
  <si>
    <t xml:space="preserve"> - societăţilor nefinanciare  (S.11) </t>
  </si>
  <si>
    <t xml:space="preserve">      -   Banca centrală   (S.121)</t>
  </si>
  <si>
    <t xml:space="preserve">      -  Societăţi care acceptă depozite, exclusiv banca centrală     (S.122)</t>
  </si>
  <si>
    <t xml:space="preserve">      -   Banca centrală    (S.121)</t>
  </si>
  <si>
    <t xml:space="preserve">      -  Societăţi care acceptă depozite, exclusiv banca centrală    (S.122)</t>
  </si>
  <si>
    <t xml:space="preserve">        -  Societăţi care acceptă depozite, exclusiv banca centrală     (S.122)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</si>
  <si>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</si>
  <si>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</si>
  <si>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</si>
  <si>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-Societăţi nefinanciare  (S. 11)                                                              (În cazul restructurării creditelor comerciale)</t>
  </si>
  <si>
    <t xml:space="preserve">     -  Societăţi care acceptă depozite, exclusiv banca centrală   (S.122)   (În cazul refinanţării fără regres a unei creanţe asupra guvernului) </t>
  </si>
  <si>
    <t xml:space="preserve">   -Societăţi nefinanciare  (S.11)                                                                             (În cazul restructurării creditelor comerciale)</t>
  </si>
  <si>
    <t xml:space="preserve">        -Societăţi nefinanciare (S.11)</t>
  </si>
  <si>
    <t xml:space="preserve"> - Societăţi nefinanciare  (S.11)</t>
  </si>
  <si>
    <t xml:space="preserve">        -Societăţi nefinanciare    (S.11)</t>
  </si>
  <si>
    <t xml:space="preserve">     -  Societăţi care acceptă depozite, exclusiv banca centrală  (S.122)  </t>
  </si>
  <si>
    <r>
      <t>Acţiuni necotate detinute de stat la  - societăţi care acceptă depozite, exclusiv banca centrală;(</t>
    </r>
    <r>
      <rPr>
        <b/>
        <sz val="10"/>
        <color indexed="8"/>
        <rFont val="Trebuchet MS"/>
        <family val="2"/>
      </rPr>
      <t xml:space="preserve">CEC, Eximbank).                                                                                          </t>
    </r>
    <r>
      <rPr>
        <sz val="10"/>
        <color indexed="8"/>
        <rFont val="Trebuchet MS"/>
        <family val="2"/>
      </rPr>
      <t xml:space="preserve"> Total (rd.262)  (ct.2602 -ct.2961)  (S.122) </t>
    </r>
  </si>
  <si>
    <r>
      <t xml:space="preserve">Sume de primit de la Comisia Europeană – PHARE, SAPARD, ISPA </t>
    </r>
    <r>
      <rPr>
        <sz val="10"/>
        <color indexed="8"/>
        <rFont val="Trebuchet MS"/>
        <family val="2"/>
      </rPr>
      <t>(ct.4501)</t>
    </r>
  </si>
  <si>
    <r>
      <t xml:space="preserve">Sume declarate şi solicitate Comisiei Europene/ altor donatori - FONDURI EXTERNE NERAMBURSABILE POSTADERARE   </t>
    </r>
    <r>
      <rPr>
        <sz val="10"/>
        <color indexed="8"/>
        <rFont val="Trebuchet MS"/>
        <family val="2"/>
      </rPr>
      <t>(ct.4500300)</t>
    </r>
  </si>
  <si>
    <r>
      <t xml:space="preserve">Sume de primit de la Comisia Europeană/alţi donatori reprezentând venituri ale bugetului general consolidat - FONDURI EXTERNE NERAMBURSABILE POSTADERARE </t>
    </r>
    <r>
      <rPr>
        <sz val="10"/>
        <color indexed="8"/>
        <rFont val="Trebuchet MS"/>
        <family val="2"/>
      </rPr>
      <t>(ct. 4503).                                                                                           Total,  din care:(rd.338.1+338.2+338.3+338.4+338.5)</t>
    </r>
  </si>
  <si>
    <r>
      <t>Sume de primit de la Comisia Europeană/alţi donatori reprezentând venituri ale bugetului general consolidat – buget de stat - FONDURI EXTERNE NERAMBURSABILE POSTADERARE</t>
    </r>
    <r>
      <rPr>
        <sz val="10"/>
        <color indexed="8"/>
        <rFont val="Trebuchet MS"/>
        <family val="2"/>
      </rPr>
      <t xml:space="preserve"> (ct.4505.1)</t>
    </r>
  </si>
  <si>
    <r>
      <t xml:space="preserve">Sume de primit de la Comisia Europeană/alţi donatori reprezentând venituri ale bugetului general consolidat – </t>
    </r>
    <r>
      <rPr>
        <b/>
        <i/>
        <sz val="10"/>
        <color indexed="8"/>
        <rFont val="Trebuchet MS"/>
        <family val="2"/>
      </rPr>
      <t>bugetul asigurărilor sociale de stat</t>
    </r>
    <r>
      <rPr>
        <b/>
        <sz val="10"/>
        <color indexed="8"/>
        <rFont val="Trebuchet MS"/>
        <family val="2"/>
      </rPr>
      <t xml:space="preserve"> - FONDURI EXTERNE NERAMBURSABILE POSTADERARE </t>
    </r>
    <r>
      <rPr>
        <sz val="10"/>
        <color indexed="8"/>
        <rFont val="Trebuchet MS"/>
        <family val="2"/>
      </rPr>
      <t>(ct.4505,2)</t>
    </r>
  </si>
  <si>
    <r>
      <t xml:space="preserve">Sume de primit de la Comisia Europeană/alţi donatori reprezentând venituri ale bugetului general consolidat – </t>
    </r>
    <r>
      <rPr>
        <b/>
        <i/>
        <sz val="10"/>
        <color indexed="8"/>
        <rFont val="Trebuchet MS"/>
        <family val="2"/>
      </rPr>
      <t xml:space="preserve">bugetele fondurilor speciale </t>
    </r>
    <r>
      <rPr>
        <b/>
        <sz val="10"/>
        <color indexed="8"/>
        <rFont val="Trebuchet MS"/>
        <family val="2"/>
      </rPr>
      <t xml:space="preserve">- FONDURI EXTERNE NERAMBURSABILE POSTADERARE </t>
    </r>
    <r>
      <rPr>
        <sz val="10"/>
        <color indexed="8"/>
        <rFont val="Trebuchet MS"/>
        <family val="2"/>
      </rPr>
      <t>(ct.4505.3)</t>
    </r>
  </si>
  <si>
    <r>
      <t xml:space="preserve">Sume de primit de la Comisia Europeană/alţi donatori reprezentând venituri ale bugetului general consolidat – </t>
    </r>
    <r>
      <rPr>
        <b/>
        <i/>
        <sz val="10"/>
        <color indexed="8"/>
        <rFont val="Trebuchet MS"/>
        <family val="2"/>
      </rPr>
      <t>buget local</t>
    </r>
    <r>
      <rPr>
        <b/>
        <sz val="10"/>
        <color indexed="8"/>
        <rFont val="Trebuchet MS"/>
        <family val="2"/>
      </rPr>
      <t xml:space="preserve"> - FONDURI EXTERNE NERAMBURSABILE POSTADERARE</t>
    </r>
    <r>
      <rPr>
        <sz val="10"/>
        <color indexed="8"/>
        <rFont val="Trebuchet MS"/>
        <family val="2"/>
      </rPr>
      <t xml:space="preserve">  (ct.4505.4)</t>
    </r>
  </si>
  <si>
    <r>
      <t xml:space="preserve">Sume de primit de la Comisia Europeană/alţi donatori reprezentând venituri ale bugetului general consolidat – instituţii publice finanţate din venituri proprii/venituri proprii şi subvenţii - FONDURI EXTERNE NERAMBURSABILE POSTADERARE </t>
    </r>
    <r>
      <rPr>
        <sz val="10"/>
        <color indexed="8"/>
        <rFont val="Trebuchet MS"/>
        <family val="2"/>
      </rPr>
      <t>(ct.4505.5)</t>
    </r>
  </si>
  <si>
    <r>
      <t xml:space="preserve">Sume de primit de la Comisia Europeana/alţi donatori datorate altor beneficiari -ONG-uri, societăţi comerciale,etc. - FONDURI EXTERNE NERAMBURSABILE POSTADERARE </t>
    </r>
    <r>
      <rPr>
        <sz val="10"/>
        <color indexed="8"/>
        <rFont val="Trebuchet MS"/>
        <family val="2"/>
      </rPr>
      <t>(ct.4507)</t>
    </r>
  </si>
  <si>
    <r>
      <t xml:space="preserve"> </t>
    </r>
    <r>
      <rPr>
        <b/>
        <sz val="10"/>
        <color indexed="8"/>
        <rFont val="Trebuchet MS"/>
        <family val="2"/>
      </rPr>
      <t>Sume avansate/ de justificat  Autorităţilor de Management/ Agenţiilor de Plăţi -  FONDURI EXTERNE NERAMBURSABILE POSTADERARE ŞI FONDURI DE LA BUGET (</t>
    </r>
    <r>
      <rPr>
        <sz val="10"/>
        <color indexed="8"/>
        <rFont val="Trebuchet MS"/>
        <family val="2"/>
      </rPr>
      <t xml:space="preserve"> ct.4572) </t>
    </r>
  </si>
  <si>
    <r>
      <t xml:space="preserve">Avansuri acordate beneficiarilor din fonduri externe nerambursabile postaderare şi fonduri de la buget – instituţii publice finanţate </t>
    </r>
    <r>
      <rPr>
        <b/>
        <i/>
        <sz val="10"/>
        <color indexed="8"/>
        <rFont val="Trebuchet MS"/>
        <family val="2"/>
      </rPr>
      <t>din bugetul local</t>
    </r>
    <r>
      <rPr>
        <b/>
        <sz val="10"/>
        <color indexed="8"/>
        <rFont val="Trebuchet MS"/>
        <family val="2"/>
      </rPr>
      <t xml:space="preserve"> </t>
    </r>
    <r>
      <rPr>
        <sz val="10"/>
        <color indexed="8"/>
        <rFont val="Trebuchet MS"/>
        <family val="2"/>
      </rPr>
      <t>(ct.4545.1)</t>
    </r>
  </si>
  <si>
    <r>
      <t xml:space="preserve">Avansuri acordate beneficiarilor din fonduri externe nerambursabile postaderare şi fonduri de la buget – instituţii publice finanţate din venituri proprii/venituri proprii şi subvenţii </t>
    </r>
    <r>
      <rPr>
        <sz val="10"/>
        <color indexed="8"/>
        <rFont val="Trebuchet MS"/>
        <family val="2"/>
      </rPr>
      <t>(ct.4545.2)</t>
    </r>
  </si>
  <si>
    <r>
      <t xml:space="preserve">Avansuri acordate beneficiarilor din fonduri externe nerambursabile postaderare şi fonduri de la buget – </t>
    </r>
    <r>
      <rPr>
        <b/>
        <i/>
        <sz val="10"/>
        <color indexed="8"/>
        <rFont val="Trebuchet MS"/>
        <family val="2"/>
      </rPr>
      <t>ONG-uri, societăţi comerciale, etc.</t>
    </r>
    <r>
      <rPr>
        <sz val="10"/>
        <color indexed="8"/>
        <rFont val="Trebuchet MS"/>
        <family val="2"/>
      </rPr>
      <t xml:space="preserve"> (ct.4545.3)</t>
    </r>
  </si>
  <si>
    <r>
      <t xml:space="preserve">Avansuri acordate beneficiarilor din fonduri externe nerambursabile postaderare şi fonduri de la buget – instituţii publice finanţate integral din buget </t>
    </r>
    <r>
      <rPr>
        <sz val="10"/>
        <color indexed="8"/>
        <rFont val="Trebuchet MS"/>
        <family val="2"/>
      </rPr>
      <t>(ct.4545.4)</t>
    </r>
  </si>
  <si>
    <r>
      <t xml:space="preserve">Sume de primit de la Autorităţile de Certificare/ Autorităţile de Management/ Agenţiile de Plăţi - FONDURI EXTERNE NERAMBURSABILE POSTADERARE   </t>
    </r>
    <r>
      <rPr>
        <sz val="10"/>
        <color indexed="8"/>
        <rFont val="Trebuchet MS"/>
        <family val="2"/>
      </rPr>
      <t xml:space="preserve">     ( ct. 4583.1)</t>
    </r>
  </si>
  <si>
    <t xml:space="preserve">      - Gospodăriile populaţiei (S.14)</t>
  </si>
  <si>
    <r>
      <t xml:space="preserve">     -</t>
    </r>
    <r>
      <rPr>
        <sz val="10"/>
        <color indexed="8"/>
        <rFont val="Trebuchet MS"/>
        <family val="2"/>
      </rPr>
      <t>Societăţi care acceptă depozite, exclusiv banca centrală     (S.122)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</si>
</sst>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/d"/>
    <numFmt numFmtId="176" formatCode="#,##0.0"/>
  </numFmts>
  <fonts count="6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11"/>
      <color indexed="14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Ro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36"/>
      <name val="Tahoma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12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1"/>
      <color indexed="14"/>
      <name val="Trebuchet MS"/>
      <family val="2"/>
    </font>
    <font>
      <b/>
      <sz val="11"/>
      <color indexed="36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2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7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4" borderId="12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11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5" fillId="2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4" fillId="0" borderId="14" xfId="0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49" fontId="24" fillId="0" borderId="12" xfId="0" applyNumberFormat="1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5" fillId="0" borderId="0" xfId="53" applyFont="1" applyAlignment="1">
      <alignment horizontal="center"/>
      <protection/>
    </xf>
    <xf numFmtId="49" fontId="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20" borderId="2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3" fontId="9" fillId="24" borderId="0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 horizontal="right"/>
    </xf>
    <xf numFmtId="0" fontId="9" fillId="24" borderId="0" xfId="0" applyFont="1" applyFill="1" applyAlignment="1">
      <alignment/>
    </xf>
    <xf numFmtId="0" fontId="17" fillId="24" borderId="0" xfId="0" applyFont="1" applyFill="1" applyBorder="1" applyAlignment="1">
      <alignment horizontal="center"/>
    </xf>
    <xf numFmtId="3" fontId="17" fillId="24" borderId="0" xfId="0" applyNumberFormat="1" applyFont="1" applyFill="1" applyBorder="1" applyAlignment="1">
      <alignment horizontal="right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3" fontId="18" fillId="24" borderId="0" xfId="0" applyNumberFormat="1" applyFont="1" applyFill="1" applyBorder="1" applyAlignment="1">
      <alignment horizontal="center"/>
    </xf>
    <xf numFmtId="3" fontId="18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right"/>
    </xf>
    <xf numFmtId="0" fontId="18" fillId="24" borderId="0" xfId="0" applyFont="1" applyFill="1" applyAlignment="1">
      <alignment/>
    </xf>
    <xf numFmtId="3" fontId="18" fillId="24" borderId="0" xfId="0" applyNumberFormat="1" applyFont="1" applyFill="1" applyBorder="1" applyAlignment="1">
      <alignment horizontal="right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18" fillId="24" borderId="25" xfId="0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19" fillId="24" borderId="26" xfId="0" applyFont="1" applyFill="1" applyBorder="1" applyAlignment="1">
      <alignment horizontal="center" vertical="center" wrapText="1"/>
    </xf>
    <xf numFmtId="3" fontId="19" fillId="24" borderId="26" xfId="0" applyNumberFormat="1" applyFont="1" applyFill="1" applyBorder="1" applyAlignment="1">
      <alignment horizontal="right" vertical="center" wrapText="1"/>
    </xf>
    <xf numFmtId="0" fontId="19" fillId="24" borderId="15" xfId="0" applyFont="1" applyFill="1" applyBorder="1" applyAlignment="1">
      <alignment horizontal="center" vertical="center" wrapText="1"/>
    </xf>
    <xf numFmtId="3" fontId="19" fillId="24" borderId="15" xfId="0" applyNumberFormat="1" applyFont="1" applyFill="1" applyBorder="1" applyAlignment="1">
      <alignment horizontal="right" vertical="center" wrapText="1"/>
    </xf>
    <xf numFmtId="0" fontId="19" fillId="24" borderId="12" xfId="0" applyFont="1" applyFill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Border="1" applyAlignment="1">
      <alignment horizontal="center"/>
    </xf>
    <xf numFmtId="3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3" fontId="19" fillId="24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/>
    </xf>
    <xf numFmtId="0" fontId="19" fillId="24" borderId="0" xfId="0" applyFont="1" applyFill="1" applyAlignment="1">
      <alignment horizontal="right"/>
    </xf>
    <xf numFmtId="3" fontId="18" fillId="24" borderId="24" xfId="0" applyNumberFormat="1" applyFont="1" applyFill="1" applyBorder="1" applyAlignment="1">
      <alignment horizontal="right" vertical="center" wrapText="1"/>
    </xf>
    <xf numFmtId="0" fontId="18" fillId="24" borderId="27" xfId="0" applyFont="1" applyFill="1" applyBorder="1" applyAlignment="1">
      <alignment horizontal="center" vertical="center" wrapText="1"/>
    </xf>
    <xf numFmtId="3" fontId="18" fillId="24" borderId="0" xfId="0" applyNumberFormat="1" applyFont="1" applyFill="1" applyBorder="1" applyAlignment="1">
      <alignment horizontal="right" vertical="center" wrapText="1"/>
    </xf>
    <xf numFmtId="3" fontId="18" fillId="24" borderId="27" xfId="0" applyNumberFormat="1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27" xfId="0" applyFont="1" applyFill="1" applyBorder="1" applyAlignment="1">
      <alignment horizontal="right" vertical="center" wrapText="1"/>
    </xf>
    <xf numFmtId="3" fontId="18" fillId="24" borderId="25" xfId="0" applyNumberFormat="1" applyFont="1" applyFill="1" applyBorder="1" applyAlignment="1">
      <alignment horizontal="right" vertical="center" wrapText="1"/>
    </xf>
    <xf numFmtId="3" fontId="18" fillId="24" borderId="28" xfId="0" applyNumberFormat="1" applyFont="1" applyFill="1" applyBorder="1" applyAlignment="1">
      <alignment horizontal="right" vertical="center" wrapText="1"/>
    </xf>
    <xf numFmtId="0" fontId="18" fillId="24" borderId="28" xfId="0" applyFont="1" applyFill="1" applyBorder="1" applyAlignment="1">
      <alignment horizontal="right" vertical="center" wrapText="1"/>
    </xf>
    <xf numFmtId="0" fontId="18" fillId="24" borderId="24" xfId="0" applyFont="1" applyFill="1" applyBorder="1" applyAlignment="1">
      <alignment horizontal="right" vertical="center" wrapText="1"/>
    </xf>
    <xf numFmtId="0" fontId="18" fillId="24" borderId="29" xfId="0" applyFont="1" applyFill="1" applyBorder="1" applyAlignment="1">
      <alignment horizontal="center" vertical="center" wrapText="1"/>
    </xf>
    <xf numFmtId="3" fontId="18" fillId="24" borderId="30" xfId="0" applyNumberFormat="1" applyFont="1" applyFill="1" applyBorder="1" applyAlignment="1">
      <alignment horizontal="right" vertical="center" wrapText="1"/>
    </xf>
    <xf numFmtId="3" fontId="18" fillId="24" borderId="29" xfId="0" applyNumberFormat="1" applyFont="1" applyFill="1" applyBorder="1" applyAlignment="1">
      <alignment horizontal="right" vertical="center" wrapText="1"/>
    </xf>
    <xf numFmtId="0" fontId="18" fillId="24" borderId="30" xfId="0" applyFont="1" applyFill="1" applyBorder="1" applyAlignment="1">
      <alignment horizontal="right" vertical="center" wrapText="1"/>
    </xf>
    <xf numFmtId="0" fontId="18" fillId="24" borderId="29" xfId="0" applyFont="1" applyFill="1" applyBorder="1" applyAlignment="1">
      <alignment horizontal="right" vertical="center" wrapText="1"/>
    </xf>
    <xf numFmtId="0" fontId="9" fillId="24" borderId="0" xfId="0" applyFont="1" applyFill="1" applyBorder="1" applyAlignment="1">
      <alignment horizontal="center"/>
    </xf>
    <xf numFmtId="3" fontId="18" fillId="24" borderId="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34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left" wrapText="1"/>
    </xf>
    <xf numFmtId="0" fontId="18" fillId="24" borderId="25" xfId="0" applyFont="1" applyFill="1" applyBorder="1" applyAlignment="1">
      <alignment horizontal="center"/>
    </xf>
    <xf numFmtId="3" fontId="18" fillId="24" borderId="2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 wrapText="1"/>
    </xf>
    <xf numFmtId="3" fontId="19" fillId="0" borderId="15" xfId="0" applyNumberFormat="1" applyFont="1" applyFill="1" applyBorder="1" applyAlignment="1">
      <alignment horizontal="right" wrapText="1"/>
    </xf>
    <xf numFmtId="3" fontId="19" fillId="0" borderId="15" xfId="0" applyNumberFormat="1" applyFont="1" applyFill="1" applyBorder="1" applyAlignment="1">
      <alignment horizontal="right" vertical="center" wrapText="1"/>
    </xf>
    <xf numFmtId="3" fontId="19" fillId="0" borderId="15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/>
    </xf>
    <xf numFmtId="0" fontId="19" fillId="0" borderId="34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 horizontal="left" wrapText="1"/>
    </xf>
    <xf numFmtId="3" fontId="18" fillId="0" borderId="2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 vertical="justify" wrapText="1"/>
    </xf>
    <xf numFmtId="0" fontId="18" fillId="0" borderId="25" xfId="0" applyFont="1" applyFill="1" applyBorder="1" applyAlignment="1">
      <alignment horizontal="left"/>
    </xf>
    <xf numFmtId="0" fontId="19" fillId="0" borderId="35" xfId="0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9" fontId="18" fillId="24" borderId="25" xfId="0" applyNumberFormat="1" applyFont="1" applyFill="1" applyBorder="1" applyAlignment="1">
      <alignment horizontal="center" vertical="center" wrapText="1"/>
    </xf>
    <xf numFmtId="3" fontId="25" fillId="24" borderId="25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 quotePrefix="1">
      <alignment horizontal="center" vertical="center" wrapText="1"/>
    </xf>
    <xf numFmtId="3" fontId="27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0" fontId="27" fillId="0" borderId="26" xfId="0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right" vertical="center" wrapText="1"/>
    </xf>
    <xf numFmtId="3" fontId="27" fillId="0" borderId="25" xfId="0" applyNumberFormat="1" applyFont="1" applyBorder="1" applyAlignment="1">
      <alignment horizontal="right" vertical="center" wrapText="1"/>
    </xf>
    <xf numFmtId="3" fontId="26" fillId="0" borderId="25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0" fillId="0" borderId="38" xfId="53" applyNumberFormat="1" applyFont="1" applyBorder="1" applyAlignment="1" applyProtection="1">
      <alignment horizontal="center" vertical="center" wrapText="1" shrinkToFit="1"/>
      <protection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7" fillId="0" borderId="12" xfId="0" applyFont="1" applyBorder="1" applyAlignment="1" applyProtection="1">
      <alignment vertical="center" wrapText="1"/>
      <protection locked="0"/>
    </xf>
    <xf numFmtId="0" fontId="26" fillId="24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Border="1" applyAlignment="1" applyProtection="1">
      <alignment vertical="center" wrapText="1"/>
      <protection locked="0"/>
    </xf>
    <xf numFmtId="0" fontId="32" fillId="0" borderId="12" xfId="0" applyFont="1" applyBorder="1" applyAlignment="1" applyProtection="1">
      <alignment vertical="center" wrapText="1"/>
      <protection locked="0"/>
    </xf>
    <xf numFmtId="0" fontId="27" fillId="24" borderId="12" xfId="0" applyFont="1" applyFill="1" applyBorder="1" applyAlignment="1" applyProtection="1">
      <alignment vertical="center" wrapText="1"/>
      <protection locked="0"/>
    </xf>
    <xf numFmtId="0" fontId="32" fillId="24" borderId="12" xfId="0" applyFont="1" applyFill="1" applyBorder="1" applyAlignment="1" applyProtection="1">
      <alignment vertical="center" wrapText="1"/>
      <protection locked="0"/>
    </xf>
    <xf numFmtId="0" fontId="28" fillId="0" borderId="12" xfId="0" applyFont="1" applyBorder="1" applyAlignment="1" applyProtection="1">
      <alignment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vertical="center" wrapText="1"/>
      <protection locked="0"/>
    </xf>
    <xf numFmtId="0" fontId="33" fillId="0" borderId="12" xfId="0" applyFont="1" applyFill="1" applyBorder="1" applyAlignment="1" applyProtection="1">
      <alignment vertical="center" wrapText="1"/>
      <protection locked="0"/>
    </xf>
    <xf numFmtId="0" fontId="33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 applyProtection="1">
      <alignment vertical="center" wrapText="1"/>
      <protection locked="0"/>
    </xf>
    <xf numFmtId="0" fontId="26" fillId="0" borderId="26" xfId="0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10" borderId="10" xfId="0" applyNumberFormat="1" applyFont="1" applyFill="1" applyBorder="1" applyAlignment="1">
      <alignment horizontal="center" vertical="center" wrapText="1"/>
    </xf>
    <xf numFmtId="3" fontId="0" fillId="10" borderId="11" xfId="0" applyNumberFormat="1" applyFont="1" applyFill="1" applyBorder="1" applyAlignment="1">
      <alignment/>
    </xf>
    <xf numFmtId="3" fontId="0" fillId="10" borderId="11" xfId="0" applyNumberFormat="1" applyFont="1" applyFill="1" applyBorder="1" applyAlignment="1">
      <alignment/>
    </xf>
    <xf numFmtId="3" fontId="0" fillId="10" borderId="22" xfId="0" applyNumberFormat="1" applyFont="1" applyFill="1" applyBorder="1" applyAlignment="1">
      <alignment/>
    </xf>
    <xf numFmtId="3" fontId="5" fillId="10" borderId="12" xfId="0" applyNumberFormat="1" applyFont="1" applyFill="1" applyBorder="1" applyAlignment="1">
      <alignment horizontal="center" vertical="center" wrapText="1"/>
    </xf>
    <xf numFmtId="3" fontId="0" fillId="10" borderId="12" xfId="0" applyNumberFormat="1" applyFont="1" applyFill="1" applyBorder="1" applyAlignment="1">
      <alignment/>
    </xf>
    <xf numFmtId="3" fontId="0" fillId="1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3" fontId="27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 quotePrefix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vertical="center" wrapText="1"/>
    </xf>
    <xf numFmtId="0" fontId="30" fillId="25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31" fillId="25" borderId="39" xfId="0" applyFont="1" applyFill="1" applyBorder="1" applyAlignment="1">
      <alignment horizontal="center" vertical="center" wrapText="1"/>
    </xf>
    <xf numFmtId="0" fontId="26" fillId="26" borderId="4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31" fillId="25" borderId="3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3" fontId="26" fillId="0" borderId="48" xfId="0" applyNumberFormat="1" applyFont="1" applyFill="1" applyBorder="1" applyAlignment="1">
      <alignment vertical="center" wrapText="1"/>
    </xf>
    <xf numFmtId="3" fontId="27" fillId="0" borderId="48" xfId="0" applyNumberFormat="1" applyFont="1" applyFill="1" applyBorder="1" applyAlignment="1">
      <alignment vertical="center" wrapText="1"/>
    </xf>
    <xf numFmtId="3" fontId="27" fillId="0" borderId="48" xfId="0" applyNumberFormat="1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vertical="center" wrapText="1"/>
    </xf>
    <xf numFmtId="3" fontId="26" fillId="0" borderId="48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3" fontId="27" fillId="0" borderId="50" xfId="0" applyNumberFormat="1" applyFont="1" applyFill="1" applyBorder="1" applyAlignment="1">
      <alignment vertical="center" wrapText="1"/>
    </xf>
    <xf numFmtId="3" fontId="27" fillId="0" borderId="5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 quotePrefix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49" fontId="6" fillId="0" borderId="52" xfId="0" applyNumberFormat="1" applyFont="1" applyBorder="1" applyAlignment="1">
      <alignment vertical="center" wrapText="1"/>
    </xf>
    <xf numFmtId="49" fontId="6" fillId="0" borderId="40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0" xfId="0" applyFont="1" applyBorder="1" applyAlignment="1" quotePrefix="1">
      <alignment horizontal="center" vertical="center" wrapText="1"/>
    </xf>
    <xf numFmtId="3" fontId="6" fillId="0" borderId="40" xfId="0" applyNumberFormat="1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6" fillId="0" borderId="36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3" fontId="7" fillId="0" borderId="55" xfId="0" applyNumberFormat="1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7" fillId="0" borderId="56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vertical="center" wrapText="1"/>
    </xf>
    <xf numFmtId="3" fontId="6" fillId="0" borderId="59" xfId="0" applyNumberFormat="1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3" fontId="7" fillId="0" borderId="65" xfId="0" applyNumberFormat="1" applyFont="1" applyBorder="1" applyAlignment="1">
      <alignment vertical="center" wrapText="1"/>
    </xf>
    <xf numFmtId="3" fontId="7" fillId="0" borderId="66" xfId="0" applyNumberFormat="1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3" fontId="26" fillId="0" borderId="71" xfId="0" applyNumberFormat="1" applyFont="1" applyBorder="1" applyAlignment="1">
      <alignment horizontal="center" vertical="center" wrapText="1"/>
    </xf>
    <xf numFmtId="1" fontId="27" fillId="0" borderId="71" xfId="0" applyNumberFormat="1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1" fontId="27" fillId="0" borderId="72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3" fontId="27" fillId="0" borderId="46" xfId="0" applyNumberFormat="1" applyFont="1" applyBorder="1" applyAlignment="1">
      <alignment horizontal="center" vertical="center"/>
    </xf>
    <xf numFmtId="0" fontId="27" fillId="0" borderId="47" xfId="0" applyFont="1" applyBorder="1" applyAlignment="1">
      <alignment vertical="center" wrapText="1"/>
    </xf>
    <xf numFmtId="3" fontId="26" fillId="0" borderId="48" xfId="0" applyNumberFormat="1" applyFont="1" applyBorder="1" applyAlignment="1">
      <alignment vertical="center"/>
    </xf>
    <xf numFmtId="3" fontId="27" fillId="0" borderId="48" xfId="0" applyNumberFormat="1" applyFont="1" applyBorder="1" applyAlignment="1">
      <alignment vertical="center" wrapText="1"/>
    </xf>
    <xf numFmtId="0" fontId="27" fillId="0" borderId="49" xfId="0" applyFont="1" applyBorder="1" applyAlignment="1">
      <alignment vertical="center" wrapText="1"/>
    </xf>
    <xf numFmtId="0" fontId="27" fillId="0" borderId="50" xfId="0" applyFont="1" applyBorder="1" applyAlignment="1">
      <alignment horizontal="center" vertical="center" wrapText="1"/>
    </xf>
    <xf numFmtId="3" fontId="27" fillId="0" borderId="50" xfId="0" applyNumberFormat="1" applyFont="1" applyBorder="1" applyAlignment="1">
      <alignment vertical="center" wrapText="1"/>
    </xf>
    <xf numFmtId="3" fontId="27" fillId="0" borderId="51" xfId="0" applyNumberFormat="1" applyFont="1" applyBorder="1" applyAlignment="1">
      <alignment vertical="center" wrapText="1"/>
    </xf>
    <xf numFmtId="3" fontId="26" fillId="0" borderId="48" xfId="0" applyNumberFormat="1" applyFont="1" applyBorder="1" applyAlignment="1">
      <alignment vertical="center" wrapText="1"/>
    </xf>
    <xf numFmtId="3" fontId="27" fillId="0" borderId="48" xfId="0" applyNumberFormat="1" applyFont="1" applyBorder="1" applyAlignment="1">
      <alignment horizontal="right" vertical="center" wrapText="1"/>
    </xf>
    <xf numFmtId="3" fontId="26" fillId="0" borderId="48" xfId="0" applyNumberFormat="1" applyFont="1" applyBorder="1" applyAlignment="1">
      <alignment horizontal="right" vertical="center" wrapText="1"/>
    </xf>
    <xf numFmtId="3" fontId="27" fillId="0" borderId="73" xfId="0" applyNumberFormat="1" applyFont="1" applyBorder="1" applyAlignment="1">
      <alignment horizontal="right" vertical="center" wrapText="1"/>
    </xf>
    <xf numFmtId="3" fontId="27" fillId="0" borderId="74" xfId="0" applyNumberFormat="1" applyFont="1" applyBorder="1" applyAlignment="1">
      <alignment horizontal="right" vertical="center" wrapText="1"/>
    </xf>
    <xf numFmtId="3" fontId="26" fillId="0" borderId="74" xfId="0" applyNumberFormat="1" applyFont="1" applyBorder="1" applyAlignment="1">
      <alignment horizontal="right" vertical="center" wrapText="1"/>
    </xf>
    <xf numFmtId="0" fontId="27" fillId="0" borderId="75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right" vertical="center" wrapText="1"/>
    </xf>
    <xf numFmtId="3" fontId="27" fillId="0" borderId="76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7" fillId="0" borderId="77" xfId="0" applyFont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3" fontId="26" fillId="0" borderId="25" xfId="0" applyNumberFormat="1" applyFont="1" applyBorder="1" applyAlignment="1">
      <alignment vertical="center" wrapText="1"/>
    </xf>
    <xf numFmtId="0" fontId="27" fillId="0" borderId="41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3" fontId="26" fillId="0" borderId="26" xfId="0" applyNumberFormat="1" applyFont="1" applyBorder="1" applyAlignment="1">
      <alignment vertical="center"/>
    </xf>
    <xf numFmtId="3" fontId="26" fillId="0" borderId="73" xfId="0" applyNumberFormat="1" applyFont="1" applyBorder="1" applyAlignment="1">
      <alignment vertical="center"/>
    </xf>
    <xf numFmtId="0" fontId="27" fillId="0" borderId="78" xfId="0" applyFont="1" applyBorder="1" applyAlignment="1">
      <alignment vertical="center" wrapText="1"/>
    </xf>
    <xf numFmtId="2" fontId="27" fillId="0" borderId="43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right" vertical="center"/>
    </xf>
    <xf numFmtId="3" fontId="27" fillId="0" borderId="48" xfId="0" applyNumberFormat="1" applyFont="1" applyBorder="1" applyAlignment="1">
      <alignment horizontal="right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right" vertical="center"/>
    </xf>
    <xf numFmtId="3" fontId="26" fillId="0" borderId="48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center"/>
    </xf>
    <xf numFmtId="0" fontId="26" fillId="0" borderId="48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27" fillId="0" borderId="48" xfId="0" applyFont="1" applyBorder="1" applyAlignment="1">
      <alignment horizontal="right" vertical="center"/>
    </xf>
    <xf numFmtId="0" fontId="26" fillId="0" borderId="48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 vertical="center"/>
    </xf>
    <xf numFmtId="3" fontId="27" fillId="0" borderId="48" xfId="0" applyNumberFormat="1" applyFont="1" applyBorder="1" applyAlignment="1">
      <alignment vertical="center"/>
    </xf>
    <xf numFmtId="49" fontId="27" fillId="0" borderId="50" xfId="0" applyNumberFormat="1" applyFont="1" applyBorder="1" applyAlignment="1">
      <alignment horizontal="left" vertical="center"/>
    </xf>
    <xf numFmtId="49" fontId="27" fillId="0" borderId="50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right" vertical="center"/>
    </xf>
    <xf numFmtId="3" fontId="27" fillId="0" borderId="5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3" fontId="5" fillId="0" borderId="80" xfId="53" applyNumberFormat="1" applyFont="1" applyBorder="1" applyAlignment="1" applyProtection="1">
      <alignment horizontal="left" vertical="center" wrapText="1"/>
      <protection/>
    </xf>
    <xf numFmtId="3" fontId="5" fillId="0" borderId="80" xfId="53" applyNumberFormat="1" applyFont="1" applyBorder="1" applyAlignment="1" applyProtection="1">
      <alignment horizontal="left" vertical="center" wrapText="1" shrinkToFi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3" fillId="0" borderId="0" xfId="53" applyNumberFormat="1" applyFont="1" applyAlignment="1" applyProtection="1">
      <alignment vertical="center"/>
      <protection locked="0"/>
    </xf>
    <xf numFmtId="3" fontId="9" fillId="0" borderId="0" xfId="53" applyNumberFormat="1" applyFont="1" applyAlignment="1" applyProtection="1">
      <alignment vertical="center"/>
      <protection locked="0"/>
    </xf>
    <xf numFmtId="3" fontId="0" fillId="0" borderId="0" xfId="53" applyNumberFormat="1" applyAlignment="1" applyProtection="1">
      <alignment vertical="center"/>
      <protection/>
    </xf>
    <xf numFmtId="3" fontId="3" fillId="0" borderId="0" xfId="53" applyNumberFormat="1" applyFont="1" applyAlignment="1" applyProtection="1">
      <alignment vertical="center"/>
      <protection/>
    </xf>
    <xf numFmtId="3" fontId="5" fillId="0" borderId="0" xfId="53" applyNumberFormat="1" applyFont="1" applyAlignment="1" applyProtection="1">
      <alignment vertical="center"/>
      <protection/>
    </xf>
    <xf numFmtId="3" fontId="5" fillId="0" borderId="0" xfId="53" applyNumberFormat="1" applyFont="1" applyAlignment="1" applyProtection="1">
      <alignment horizontal="center" vertical="center"/>
      <protection/>
    </xf>
    <xf numFmtId="3" fontId="11" fillId="0" borderId="0" xfId="53" applyNumberFormat="1" applyFont="1" applyAlignment="1" applyProtection="1">
      <alignment horizontal="center" vertical="center"/>
      <protection/>
    </xf>
    <xf numFmtId="0" fontId="0" fillId="0" borderId="0" xfId="53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3" fontId="27" fillId="0" borderId="0" xfId="53" applyNumberFormat="1" applyFont="1" applyAlignment="1" applyProtection="1">
      <alignment vertical="center"/>
      <protection/>
    </xf>
    <xf numFmtId="3" fontId="27" fillId="0" borderId="0" xfId="53" applyNumberFormat="1" applyFont="1" applyAlignment="1" applyProtection="1" quotePrefix="1">
      <alignment horizontal="center" vertical="center"/>
      <protection/>
    </xf>
    <xf numFmtId="3" fontId="27" fillId="0" borderId="0" xfId="53" applyNumberFormat="1" applyFont="1" applyAlignment="1" applyProtection="1">
      <alignment horizontal="center" vertical="center"/>
      <protection/>
    </xf>
    <xf numFmtId="3" fontId="0" fillId="0" borderId="81" xfId="53" applyNumberFormat="1" applyBorder="1" applyAlignment="1" applyProtection="1">
      <alignment vertical="center"/>
      <protection/>
    </xf>
    <xf numFmtId="3" fontId="0" fillId="0" borderId="82" xfId="53" applyNumberFormat="1" applyBorder="1" applyAlignment="1" applyProtection="1">
      <alignment horizontal="center" vertical="center"/>
      <protection/>
    </xf>
    <xf numFmtId="3" fontId="5" fillId="0" borderId="83" xfId="53" applyNumberFormat="1" applyFont="1" applyBorder="1" applyAlignment="1" applyProtection="1">
      <alignment horizontal="center" vertical="center"/>
      <protection/>
    </xf>
    <xf numFmtId="3" fontId="5" fillId="0" borderId="33" xfId="53" applyNumberFormat="1" applyFont="1" applyBorder="1" applyAlignment="1" applyProtection="1">
      <alignment horizontal="center" vertical="center"/>
      <protection/>
    </xf>
    <xf numFmtId="3" fontId="0" fillId="0" borderId="83" xfId="53" applyNumberFormat="1" applyBorder="1" applyAlignment="1" applyProtection="1">
      <alignment vertical="center"/>
      <protection/>
    </xf>
    <xf numFmtId="3" fontId="5" fillId="0" borderId="80" xfId="53" applyNumberFormat="1" applyFont="1" applyBorder="1" applyAlignment="1" applyProtection="1">
      <alignment horizontal="center" vertical="center"/>
      <protection/>
    </xf>
    <xf numFmtId="3" fontId="5" fillId="0" borderId="84" xfId="53" applyNumberFormat="1" applyFont="1" applyBorder="1" applyAlignment="1" applyProtection="1">
      <alignment horizontal="center" vertical="center"/>
      <protection/>
    </xf>
    <xf numFmtId="49" fontId="5" fillId="0" borderId="85" xfId="53" applyNumberFormat="1" applyFont="1" applyBorder="1" applyAlignment="1" applyProtection="1">
      <alignment horizontal="center" vertical="center"/>
      <protection/>
    </xf>
    <xf numFmtId="49" fontId="5" fillId="0" borderId="86" xfId="53" applyNumberFormat="1" applyFont="1" applyBorder="1" applyAlignment="1" applyProtection="1">
      <alignment horizontal="center" vertical="center"/>
      <protection/>
    </xf>
    <xf numFmtId="3" fontId="5" fillId="0" borderId="80" xfId="53" applyNumberFormat="1" applyFont="1" applyBorder="1" applyAlignment="1" applyProtection="1">
      <alignment vertical="center"/>
      <protection/>
    </xf>
    <xf numFmtId="3" fontId="5" fillId="0" borderId="84" xfId="53" applyNumberFormat="1" applyFont="1" applyBorder="1" applyAlignment="1" applyProtection="1" quotePrefix="1">
      <alignment horizontal="center" vertical="center"/>
      <protection/>
    </xf>
    <xf numFmtId="3" fontId="0" fillId="0" borderId="85" xfId="53" applyNumberFormat="1" applyBorder="1" applyAlignment="1" applyProtection="1">
      <alignment vertical="center"/>
      <protection/>
    </xf>
    <xf numFmtId="3" fontId="0" fillId="0" borderId="86" xfId="53" applyNumberFormat="1" applyBorder="1" applyAlignment="1" applyProtection="1">
      <alignment vertical="center"/>
      <protection/>
    </xf>
    <xf numFmtId="3" fontId="5" fillId="0" borderId="87" xfId="53" applyNumberFormat="1" applyFont="1" applyBorder="1" applyAlignment="1" applyProtection="1">
      <alignment vertical="center"/>
      <protection/>
    </xf>
    <xf numFmtId="3" fontId="5" fillId="0" borderId="88" xfId="53" applyNumberFormat="1" applyFont="1" applyBorder="1" applyAlignment="1" applyProtection="1" quotePrefix="1">
      <alignment horizontal="center" vertical="center"/>
      <protection/>
    </xf>
    <xf numFmtId="3" fontId="16" fillId="0" borderId="89" xfId="53" applyNumberFormat="1" applyFont="1" applyBorder="1" applyAlignment="1" applyProtection="1">
      <alignment horizontal="center" vertical="center"/>
      <protection/>
    </xf>
    <xf numFmtId="3" fontId="16" fillId="0" borderId="90" xfId="53" applyNumberFormat="1" applyFont="1" applyBorder="1" applyAlignment="1" applyProtection="1">
      <alignment horizontal="center" vertical="center"/>
      <protection/>
    </xf>
    <xf numFmtId="3" fontId="0" fillId="0" borderId="91" xfId="53" applyNumberFormat="1" applyFont="1" applyBorder="1" applyAlignment="1" applyProtection="1">
      <alignment vertical="center"/>
      <protection/>
    </xf>
    <xf numFmtId="49" fontId="0" fillId="0" borderId="38" xfId="53" applyNumberFormat="1" applyFont="1" applyBorder="1" applyAlignment="1" applyProtection="1">
      <alignment horizontal="center" vertical="center"/>
      <protection/>
    </xf>
    <xf numFmtId="3" fontId="0" fillId="0" borderId="92" xfId="53" applyNumberFormat="1" applyBorder="1" applyAlignment="1" applyProtection="1">
      <alignment vertical="center"/>
      <protection/>
    </xf>
    <xf numFmtId="3" fontId="0" fillId="0" borderId="93" xfId="53" applyNumberFormat="1" applyBorder="1" applyAlignment="1" applyProtection="1">
      <alignment vertical="center"/>
      <protection/>
    </xf>
    <xf numFmtId="3" fontId="0" fillId="0" borderId="38" xfId="53" applyNumberFormat="1" applyFont="1" applyBorder="1" applyAlignment="1" applyProtection="1" quotePrefix="1">
      <alignment horizontal="center" vertical="center"/>
      <protection/>
    </xf>
    <xf numFmtId="3" fontId="0" fillId="0" borderId="38" xfId="53" applyNumberFormat="1" applyFont="1" applyBorder="1" applyAlignment="1" applyProtection="1" quotePrefix="1">
      <alignment horizontal="center" vertical="center"/>
      <protection/>
    </xf>
    <xf numFmtId="3" fontId="0" fillId="0" borderId="94" xfId="53" applyNumberFormat="1" applyFont="1" applyBorder="1" applyAlignment="1" applyProtection="1">
      <alignment vertical="center"/>
      <protection/>
    </xf>
    <xf numFmtId="3" fontId="0" fillId="0" borderId="95" xfId="53" applyNumberFormat="1" applyFont="1" applyBorder="1" applyAlignment="1" applyProtection="1" quotePrefix="1">
      <alignment horizontal="center" vertical="center"/>
      <protection/>
    </xf>
    <xf numFmtId="3" fontId="0" fillId="0" borderId="96" xfId="53" applyNumberFormat="1" applyBorder="1" applyAlignment="1" applyProtection="1">
      <alignment vertical="center"/>
      <protection/>
    </xf>
    <xf numFmtId="3" fontId="0" fillId="0" borderId="97" xfId="53" applyNumberFormat="1" applyBorder="1" applyAlignment="1" applyProtection="1">
      <alignment vertical="center"/>
      <protection/>
    </xf>
    <xf numFmtId="3" fontId="5" fillId="0" borderId="80" xfId="53" applyNumberFormat="1" applyFont="1" applyBorder="1" applyAlignment="1" applyProtection="1">
      <alignment vertical="center" wrapText="1"/>
      <protection/>
    </xf>
    <xf numFmtId="3" fontId="5" fillId="0" borderId="85" xfId="53" applyNumberFormat="1" applyFont="1" applyBorder="1" applyAlignment="1" applyProtection="1">
      <alignment vertical="center"/>
      <protection/>
    </xf>
    <xf numFmtId="3" fontId="5" fillId="0" borderId="86" xfId="53" applyNumberFormat="1" applyFont="1" applyBorder="1" applyAlignment="1" applyProtection="1">
      <alignment vertical="center"/>
      <protection/>
    </xf>
    <xf numFmtId="3" fontId="0" fillId="0" borderId="87" xfId="53" applyNumberFormat="1" applyFont="1" applyBorder="1" applyAlignment="1" applyProtection="1">
      <alignment vertical="center"/>
      <protection/>
    </xf>
    <xf numFmtId="49" fontId="0" fillId="0" borderId="88" xfId="53" applyNumberFormat="1" applyFont="1" applyBorder="1" applyAlignment="1" applyProtection="1">
      <alignment horizontal="center" vertical="center"/>
      <protection/>
    </xf>
    <xf numFmtId="3" fontId="0" fillId="0" borderId="89" xfId="53" applyNumberFormat="1" applyBorder="1" applyAlignment="1" applyProtection="1">
      <alignment vertical="center"/>
      <protection/>
    </xf>
    <xf numFmtId="3" fontId="0" fillId="0" borderId="90" xfId="53" applyNumberFormat="1" applyBorder="1" applyAlignment="1" applyProtection="1">
      <alignment vertical="center"/>
      <protection/>
    </xf>
    <xf numFmtId="49" fontId="0" fillId="0" borderId="88" xfId="53" applyNumberFormat="1" applyFont="1" applyBorder="1" applyAlignment="1" applyProtection="1">
      <alignment horizontal="center" vertical="center"/>
      <protection/>
    </xf>
    <xf numFmtId="3" fontId="0" fillId="0" borderId="95" xfId="53" applyNumberFormat="1" applyFont="1" applyBorder="1" applyAlignment="1" applyProtection="1" quotePrefix="1">
      <alignment horizontal="center" vertical="center"/>
      <protection/>
    </xf>
    <xf numFmtId="49" fontId="0" fillId="0" borderId="88" xfId="53" applyNumberFormat="1" applyFont="1" applyBorder="1" applyAlignment="1" applyProtection="1" quotePrefix="1">
      <alignment horizontal="center" vertical="center"/>
      <protection/>
    </xf>
    <xf numFmtId="49" fontId="0" fillId="0" borderId="38" xfId="53" applyNumberFormat="1" applyFont="1" applyBorder="1" applyAlignment="1" applyProtection="1">
      <alignment horizontal="center" vertical="center"/>
      <protection/>
    </xf>
    <xf numFmtId="49" fontId="0" fillId="0" borderId="95" xfId="53" applyNumberFormat="1" applyFont="1" applyBorder="1" applyAlignment="1" applyProtection="1">
      <alignment horizontal="center" vertical="center"/>
      <protection/>
    </xf>
    <xf numFmtId="49" fontId="0" fillId="0" borderId="38" xfId="53" applyNumberFormat="1" applyFont="1" applyBorder="1" applyAlignment="1" applyProtection="1" quotePrefix="1">
      <alignment horizontal="center" vertical="center"/>
      <protection/>
    </xf>
    <xf numFmtId="3" fontId="5" fillId="0" borderId="80" xfId="53" applyNumberFormat="1" applyFont="1" applyFill="1" applyBorder="1" applyAlignment="1" applyProtection="1">
      <alignment vertical="center" wrapText="1"/>
      <protection/>
    </xf>
    <xf numFmtId="3" fontId="0" fillId="0" borderId="98" xfId="53" applyNumberFormat="1" applyFont="1" applyBorder="1" applyAlignment="1" applyProtection="1">
      <alignment vertical="center"/>
      <protection/>
    </xf>
    <xf numFmtId="3" fontId="0" fillId="0" borderId="99" xfId="53" applyNumberFormat="1" applyFont="1" applyBorder="1" applyAlignment="1" applyProtection="1" quotePrefix="1">
      <alignment horizontal="center" vertical="center"/>
      <protection/>
    </xf>
    <xf numFmtId="3" fontId="0" fillId="0" borderId="100" xfId="53" applyNumberFormat="1" applyBorder="1" applyAlignment="1" applyProtection="1">
      <alignment vertical="center"/>
      <protection/>
    </xf>
    <xf numFmtId="3" fontId="0" fillId="0" borderId="101" xfId="53" applyNumberFormat="1" applyBorder="1" applyAlignment="1" applyProtection="1">
      <alignment vertical="center"/>
      <protection/>
    </xf>
    <xf numFmtId="49" fontId="0" fillId="0" borderId="38" xfId="53" applyNumberFormat="1" applyFont="1" applyBorder="1" applyAlignment="1" applyProtection="1" quotePrefix="1">
      <alignment horizontal="center" vertical="center"/>
      <protection/>
    </xf>
    <xf numFmtId="3" fontId="0" fillId="0" borderId="102" xfId="53" applyNumberFormat="1" applyFont="1" applyBorder="1" applyAlignment="1" applyProtection="1">
      <alignment vertical="center"/>
      <protection/>
    </xf>
    <xf numFmtId="49" fontId="0" fillId="0" borderId="103" xfId="53" applyNumberFormat="1" applyFont="1" applyBorder="1" applyAlignment="1" applyProtection="1" quotePrefix="1">
      <alignment horizontal="center" vertical="center"/>
      <protection/>
    </xf>
    <xf numFmtId="3" fontId="0" fillId="0" borderId="104" xfId="53" applyNumberFormat="1" applyBorder="1" applyAlignment="1" applyProtection="1">
      <alignment vertical="center"/>
      <protection/>
    </xf>
    <xf numFmtId="3" fontId="0" fillId="0" borderId="105" xfId="53" applyNumberFormat="1" applyBorder="1" applyAlignment="1" applyProtection="1">
      <alignment vertical="center"/>
      <protection/>
    </xf>
    <xf numFmtId="3" fontId="5" fillId="0" borderId="0" xfId="53" applyNumberFormat="1" applyFont="1" applyFill="1" applyBorder="1" applyAlignment="1" applyProtection="1">
      <alignment vertical="center"/>
      <protection/>
    </xf>
    <xf numFmtId="3" fontId="5" fillId="0" borderId="0" xfId="53" applyNumberFormat="1" applyFont="1" applyFill="1" applyBorder="1" applyAlignment="1" applyProtection="1">
      <alignment horizontal="center" vertical="center"/>
      <protection/>
    </xf>
    <xf numFmtId="3" fontId="5" fillId="0" borderId="0" xfId="53" applyNumberFormat="1" applyFont="1" applyBorder="1" applyAlignment="1" applyProtection="1">
      <alignment vertical="center"/>
      <protection/>
    </xf>
    <xf numFmtId="3" fontId="0" fillId="0" borderId="0" xfId="53" applyNumberFormat="1" applyBorder="1" applyAlignment="1" applyProtection="1">
      <alignment vertical="center"/>
      <protection locked="0"/>
    </xf>
    <xf numFmtId="3" fontId="5" fillId="0" borderId="0" xfId="53" applyNumberFormat="1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3" fontId="3" fillId="0" borderId="0" xfId="53" applyNumberFormat="1" applyFont="1" applyAlignment="1" applyProtection="1">
      <alignment horizontal="left" vertical="center"/>
      <protection/>
    </xf>
    <xf numFmtId="3" fontId="0" fillId="0" borderId="0" xfId="53" applyNumberFormat="1" applyAlignment="1" applyProtection="1">
      <alignment vertical="center"/>
      <protection locked="0"/>
    </xf>
    <xf numFmtId="3" fontId="4" fillId="0" borderId="0" xfId="53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53" applyFont="1" applyAlignment="1">
      <alignment horizontal="center" vertical="center"/>
      <protection/>
    </xf>
    <xf numFmtId="0" fontId="27" fillId="0" borderId="0" xfId="53" applyFont="1" applyAlignment="1">
      <alignment vertical="center"/>
      <protection/>
    </xf>
    <xf numFmtId="0" fontId="27" fillId="0" borderId="0" xfId="0" applyFont="1" applyAlignment="1">
      <alignment horizontal="right" vertical="center"/>
    </xf>
    <xf numFmtId="15" fontId="26" fillId="0" borderId="0" xfId="0" applyNumberFormat="1" applyFont="1" applyAlignment="1">
      <alignment horizontal="right"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15" xfId="0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 applyProtection="1">
      <alignment vertical="center" wrapText="1"/>
      <protection locked="0"/>
    </xf>
    <xf numFmtId="0" fontId="26" fillId="0" borderId="12" xfId="0" applyFont="1" applyBorder="1" applyAlignment="1" quotePrefix="1">
      <alignment horizontal="center" vertical="center"/>
    </xf>
    <xf numFmtId="0" fontId="26" fillId="24" borderId="12" xfId="0" applyFont="1" applyFill="1" applyBorder="1" applyAlignment="1" quotePrefix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8" fillId="0" borderId="12" xfId="0" applyFont="1" applyBorder="1" applyAlignment="1" quotePrefix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26" fillId="0" borderId="0" xfId="0" applyNumberFormat="1" applyFont="1" applyBorder="1" applyAlignment="1">
      <alignment vertical="center" wrapText="1"/>
    </xf>
    <xf numFmtId="0" fontId="27" fillId="24" borderId="12" xfId="0" applyFont="1" applyFill="1" applyBorder="1" applyAlignment="1">
      <alignment horizontal="center" vertical="center" wrapText="1"/>
    </xf>
    <xf numFmtId="3" fontId="27" fillId="24" borderId="12" xfId="0" applyNumberFormat="1" applyFont="1" applyFill="1" applyBorder="1" applyAlignment="1">
      <alignment horizontal="right" vertical="center"/>
    </xf>
    <xf numFmtId="3" fontId="27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35" fillId="0" borderId="12" xfId="0" applyFont="1" applyFill="1" applyBorder="1" applyAlignment="1" applyProtection="1">
      <alignment vertical="center" wrapText="1"/>
      <protection locked="0"/>
    </xf>
    <xf numFmtId="0" fontId="26" fillId="25" borderId="0" xfId="0" applyFont="1" applyFill="1" applyAlignment="1">
      <alignment vertical="center"/>
    </xf>
    <xf numFmtId="0" fontId="33" fillId="0" borderId="12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43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right" vertical="center"/>
    </xf>
    <xf numFmtId="0" fontId="26" fillId="0" borderId="79" xfId="0" applyFont="1" applyBorder="1" applyAlignment="1">
      <alignment horizontal="right" vertical="center"/>
    </xf>
    <xf numFmtId="0" fontId="26" fillId="0" borderId="48" xfId="0" applyFont="1" applyBorder="1" applyAlignment="1">
      <alignment horizontal="right" vertical="center"/>
    </xf>
    <xf numFmtId="0" fontId="26" fillId="0" borderId="47" xfId="0" applyFont="1" applyBorder="1" applyAlignment="1">
      <alignment vertical="center"/>
    </xf>
    <xf numFmtId="0" fontId="26" fillId="0" borderId="47" xfId="0" applyFont="1" applyBorder="1" applyAlignment="1">
      <alignment vertical="center" wrapText="1"/>
    </xf>
    <xf numFmtId="0" fontId="26" fillId="0" borderId="12" xfId="0" applyFont="1" applyBorder="1" applyAlignment="1">
      <alignment horizontal="right" vertical="center" wrapText="1"/>
    </xf>
    <xf numFmtId="0" fontId="27" fillId="0" borderId="47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right" vertical="center"/>
    </xf>
    <xf numFmtId="0" fontId="26" fillId="0" borderId="51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3" fontId="26" fillId="0" borderId="0" xfId="53" applyNumberFormat="1" applyFont="1" applyAlignment="1" applyProtection="1">
      <alignment vertical="center"/>
      <protection/>
    </xf>
    <xf numFmtId="3" fontId="27" fillId="0" borderId="0" xfId="53" applyNumberFormat="1" applyFont="1" applyBorder="1" applyAlignment="1" applyProtection="1">
      <alignment vertical="center"/>
      <protection/>
    </xf>
    <xf numFmtId="3" fontId="26" fillId="0" borderId="0" xfId="53" applyNumberFormat="1" applyFont="1" applyBorder="1" applyAlignment="1" applyProtection="1">
      <alignment vertical="center"/>
      <protection locked="0"/>
    </xf>
    <xf numFmtId="0" fontId="27" fillId="0" borderId="56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/>
    </xf>
    <xf numFmtId="3" fontId="26" fillId="24" borderId="48" xfId="0" applyNumberFormat="1" applyFont="1" applyFill="1" applyBorder="1" applyAlignment="1">
      <alignment horizontal="right" vertical="center"/>
    </xf>
    <xf numFmtId="3" fontId="32" fillId="0" borderId="48" xfId="0" applyNumberFormat="1" applyFont="1" applyBorder="1" applyAlignment="1">
      <alignment horizontal="right" vertical="center"/>
    </xf>
    <xf numFmtId="3" fontId="27" fillId="0" borderId="48" xfId="0" applyNumberFormat="1" applyFont="1" applyBorder="1" applyAlignment="1">
      <alignment horizontal="center" vertical="center" wrapText="1"/>
    </xf>
    <xf numFmtId="3" fontId="27" fillId="0" borderId="48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right" vertical="center"/>
    </xf>
    <xf numFmtId="0" fontId="26" fillId="0" borderId="48" xfId="0" applyFont="1" applyFill="1" applyBorder="1" applyAlignment="1">
      <alignment horizontal="right" vertical="center"/>
    </xf>
    <xf numFmtId="0" fontId="27" fillId="0" borderId="48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right" vertical="center"/>
    </xf>
    <xf numFmtId="0" fontId="26" fillId="0" borderId="49" xfId="0" applyFont="1" applyBorder="1" applyAlignment="1">
      <alignment horizontal="center" vertical="center"/>
    </xf>
    <xf numFmtId="0" fontId="27" fillId="0" borderId="50" xfId="0" applyFont="1" applyFill="1" applyBorder="1" applyAlignment="1" applyProtection="1">
      <alignment vertical="center" wrapText="1"/>
      <protection locked="0"/>
    </xf>
    <xf numFmtId="3" fontId="27" fillId="0" borderId="50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vertical="center"/>
    </xf>
    <xf numFmtId="0" fontId="57" fillId="24" borderId="0" xfId="0" applyFont="1" applyFill="1" applyBorder="1" applyAlignment="1">
      <alignment horizontal="center" vertical="center"/>
    </xf>
    <xf numFmtId="3" fontId="57" fillId="24" borderId="0" xfId="0" applyNumberFormat="1" applyFont="1" applyFill="1" applyBorder="1" applyAlignment="1">
      <alignment horizontal="center" vertical="center"/>
    </xf>
    <xf numFmtId="3" fontId="57" fillId="24" borderId="0" xfId="0" applyNumberFormat="1" applyFont="1" applyFill="1" applyBorder="1" applyAlignment="1">
      <alignment vertical="center"/>
    </xf>
    <xf numFmtId="0" fontId="58" fillId="24" borderId="0" xfId="0" applyFont="1" applyFill="1" applyBorder="1" applyAlignment="1">
      <alignment horizontal="right" vertical="center"/>
    </xf>
    <xf numFmtId="0" fontId="57" fillId="24" borderId="0" xfId="0" applyFont="1" applyFill="1" applyAlignment="1">
      <alignment vertical="center"/>
    </xf>
    <xf numFmtId="0" fontId="58" fillId="24" borderId="0" xfId="0" applyFont="1" applyFill="1" applyBorder="1" applyAlignment="1">
      <alignment horizontal="center" vertical="center"/>
    </xf>
    <xf numFmtId="3" fontId="58" fillId="24" borderId="0" xfId="0" applyNumberFormat="1" applyFont="1" applyFill="1" applyBorder="1" applyAlignment="1">
      <alignment horizontal="right" vertical="center"/>
    </xf>
    <xf numFmtId="0" fontId="57" fillId="24" borderId="0" xfId="0" applyFont="1" applyFill="1" applyBorder="1" applyAlignment="1">
      <alignment horizontal="right" vertical="center"/>
    </xf>
    <xf numFmtId="3" fontId="57" fillId="24" borderId="0" xfId="0" applyNumberFormat="1" applyFont="1" applyFill="1" applyBorder="1" applyAlignment="1">
      <alignment horizontal="right" vertical="center"/>
    </xf>
    <xf numFmtId="0" fontId="57" fillId="24" borderId="24" xfId="0" applyFont="1" applyFill="1" applyBorder="1" applyAlignment="1">
      <alignment horizontal="center" vertical="center" wrapText="1"/>
    </xf>
    <xf numFmtId="0" fontId="57" fillId="24" borderId="0" xfId="0" applyFont="1" applyFill="1" applyAlignment="1">
      <alignment horizontal="center" vertical="center"/>
    </xf>
    <xf numFmtId="0" fontId="57" fillId="24" borderId="25" xfId="0" applyFont="1" applyFill="1" applyBorder="1" applyAlignment="1">
      <alignment horizontal="center" vertical="center" wrapText="1"/>
    </xf>
    <xf numFmtId="3" fontId="57" fillId="24" borderId="25" xfId="0" applyNumberFormat="1" applyFont="1" applyFill="1" applyBorder="1" applyAlignment="1">
      <alignment horizontal="center" vertical="center" wrapText="1"/>
    </xf>
    <xf numFmtId="3" fontId="57" fillId="24" borderId="25" xfId="0" applyNumberFormat="1" applyFont="1" applyFill="1" applyBorder="1" applyAlignment="1">
      <alignment horizontal="right" vertical="center" wrapText="1"/>
    </xf>
    <xf numFmtId="0" fontId="57" fillId="24" borderId="27" xfId="0" applyFont="1" applyFill="1" applyBorder="1" applyAlignment="1">
      <alignment horizontal="center" vertical="center" wrapText="1"/>
    </xf>
    <xf numFmtId="3" fontId="57" fillId="24" borderId="0" xfId="0" applyNumberFormat="1" applyFont="1" applyFill="1" applyBorder="1" applyAlignment="1">
      <alignment horizontal="right" vertical="center" wrapText="1"/>
    </xf>
    <xf numFmtId="3" fontId="57" fillId="24" borderId="27" xfId="0" applyNumberFormat="1" applyFont="1" applyFill="1" applyBorder="1" applyAlignment="1">
      <alignment horizontal="right" vertical="center" wrapText="1"/>
    </xf>
    <xf numFmtId="0" fontId="57" fillId="24" borderId="0" xfId="0" applyFont="1" applyFill="1" applyBorder="1" applyAlignment="1">
      <alignment horizontal="right" vertical="center" wrapText="1"/>
    </xf>
    <xf numFmtId="0" fontId="57" fillId="24" borderId="27" xfId="0" applyFont="1" applyFill="1" applyBorder="1" applyAlignment="1">
      <alignment horizontal="right" vertical="center" wrapText="1"/>
    </xf>
    <xf numFmtId="3" fontId="57" fillId="24" borderId="28" xfId="0" applyNumberFormat="1" applyFont="1" applyFill="1" applyBorder="1" applyAlignment="1">
      <alignment horizontal="right" vertical="center" wrapText="1"/>
    </xf>
    <xf numFmtId="3" fontId="57" fillId="24" borderId="24" xfId="0" applyNumberFormat="1" applyFont="1" applyFill="1" applyBorder="1" applyAlignment="1">
      <alignment horizontal="right" vertical="center" wrapText="1"/>
    </xf>
    <xf numFmtId="0" fontId="57" fillId="24" borderId="28" xfId="0" applyFont="1" applyFill="1" applyBorder="1" applyAlignment="1">
      <alignment horizontal="right" vertical="center" wrapText="1"/>
    </xf>
    <xf numFmtId="0" fontId="57" fillId="24" borderId="24" xfId="0" applyFont="1" applyFill="1" applyBorder="1" applyAlignment="1">
      <alignment horizontal="right" vertical="center" wrapText="1"/>
    </xf>
    <xf numFmtId="0" fontId="57" fillId="24" borderId="29" xfId="0" applyFont="1" applyFill="1" applyBorder="1" applyAlignment="1">
      <alignment horizontal="center" vertical="center" wrapText="1"/>
    </xf>
    <xf numFmtId="3" fontId="57" fillId="24" borderId="30" xfId="0" applyNumberFormat="1" applyFont="1" applyFill="1" applyBorder="1" applyAlignment="1">
      <alignment horizontal="right" vertical="center" wrapText="1"/>
    </xf>
    <xf numFmtId="3" fontId="57" fillId="24" borderId="29" xfId="0" applyNumberFormat="1" applyFont="1" applyFill="1" applyBorder="1" applyAlignment="1">
      <alignment horizontal="right" vertical="center" wrapText="1"/>
    </xf>
    <xf numFmtId="0" fontId="57" fillId="24" borderId="30" xfId="0" applyFont="1" applyFill="1" applyBorder="1" applyAlignment="1">
      <alignment horizontal="right" vertical="center" wrapText="1"/>
    </xf>
    <xf numFmtId="0" fontId="57" fillId="24" borderId="29" xfId="0" applyFont="1" applyFill="1" applyBorder="1" applyAlignment="1">
      <alignment horizontal="right" vertical="center" wrapText="1"/>
    </xf>
    <xf numFmtId="0" fontId="56" fillId="24" borderId="15" xfId="0" applyFont="1" applyFill="1" applyBorder="1" applyAlignment="1">
      <alignment horizontal="center" vertical="center" wrapText="1"/>
    </xf>
    <xf numFmtId="3" fontId="56" fillId="24" borderId="15" xfId="0" applyNumberFormat="1" applyFont="1" applyFill="1" applyBorder="1" applyAlignment="1">
      <alignment horizontal="right" vertical="center" wrapText="1"/>
    </xf>
    <xf numFmtId="0" fontId="56" fillId="24" borderId="0" xfId="0" applyFont="1" applyFill="1" applyAlignment="1">
      <alignment horizontal="center" vertical="center"/>
    </xf>
    <xf numFmtId="0" fontId="56" fillId="24" borderId="12" xfId="0" applyFont="1" applyFill="1" applyBorder="1" applyAlignment="1">
      <alignment horizontal="center" vertical="center" wrapText="1"/>
    </xf>
    <xf numFmtId="3" fontId="56" fillId="24" borderId="12" xfId="0" applyNumberFormat="1" applyFont="1" applyFill="1" applyBorder="1" applyAlignment="1">
      <alignment horizontal="right" vertical="center" wrapText="1"/>
    </xf>
    <xf numFmtId="0" fontId="56" fillId="24" borderId="26" xfId="0" applyFont="1" applyFill="1" applyBorder="1" applyAlignment="1">
      <alignment horizontal="center" vertical="center" wrapText="1"/>
    </xf>
    <xf numFmtId="3" fontId="56" fillId="24" borderId="26" xfId="0" applyNumberFormat="1" applyFont="1" applyFill="1" applyBorder="1" applyAlignment="1">
      <alignment horizontal="right" vertical="center" wrapText="1"/>
    </xf>
    <xf numFmtId="3" fontId="57" fillId="24" borderId="0" xfId="0" applyNumberFormat="1" applyFont="1" applyFill="1" applyBorder="1" applyAlignment="1">
      <alignment horizontal="center" vertical="center" wrapText="1"/>
    </xf>
    <xf numFmtId="49" fontId="57" fillId="24" borderId="25" xfId="0" applyNumberFormat="1" applyFont="1" applyFill="1" applyBorder="1" applyAlignment="1">
      <alignment horizontal="center" vertical="center" wrapText="1"/>
    </xf>
    <xf numFmtId="0" fontId="57" fillId="24" borderId="25" xfId="0" applyFont="1" applyFill="1" applyBorder="1" applyAlignment="1">
      <alignment horizontal="center" vertical="center"/>
    </xf>
    <xf numFmtId="3" fontId="57" fillId="24" borderId="25" xfId="0" applyNumberFormat="1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center" vertical="center"/>
    </xf>
    <xf numFmtId="3" fontId="56" fillId="0" borderId="15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right" vertical="center"/>
    </xf>
    <xf numFmtId="0" fontId="56" fillId="0" borderId="25" xfId="0" applyFont="1" applyFill="1" applyBorder="1" applyAlignment="1">
      <alignment horizontal="center" vertical="center"/>
    </xf>
    <xf numFmtId="3" fontId="56" fillId="0" borderId="25" xfId="0" applyNumberFormat="1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center" vertical="center"/>
    </xf>
    <xf numFmtId="3" fontId="57" fillId="0" borderId="25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7" fillId="0" borderId="27" xfId="0" applyFont="1" applyFill="1" applyBorder="1" applyAlignment="1">
      <alignment horizontal="center" vertical="center"/>
    </xf>
    <xf numFmtId="3" fontId="57" fillId="0" borderId="27" xfId="0" applyNumberFormat="1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right" vertical="center" wrapText="1"/>
    </xf>
    <xf numFmtId="0" fontId="60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1" fillId="0" borderId="12" xfId="0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27" xfId="0" applyFont="1" applyFill="1" applyBorder="1" applyAlignment="1">
      <alignment horizontal="center" vertical="center"/>
    </xf>
    <xf numFmtId="3" fontId="56" fillId="0" borderId="27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3" fontId="57" fillId="0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0" fontId="56" fillId="24" borderId="0" xfId="0" applyFont="1" applyFill="1" applyBorder="1" applyAlignment="1">
      <alignment horizontal="center" vertical="center"/>
    </xf>
    <xf numFmtId="3" fontId="56" fillId="24" borderId="0" xfId="0" applyNumberFormat="1" applyFont="1" applyFill="1" applyBorder="1" applyAlignment="1">
      <alignment horizontal="center" vertical="center"/>
    </xf>
    <xf numFmtId="3" fontId="56" fillId="24" borderId="0" xfId="0" applyNumberFormat="1" applyFont="1" applyFill="1" applyBorder="1" applyAlignment="1">
      <alignment vertical="center"/>
    </xf>
    <xf numFmtId="0" fontId="56" fillId="24" borderId="0" xfId="0" applyFont="1" applyFill="1" applyBorder="1" applyAlignment="1">
      <alignment horizontal="right" vertical="center"/>
    </xf>
    <xf numFmtId="0" fontId="56" fillId="24" borderId="0" xfId="0" applyFont="1" applyFill="1" applyBorder="1" applyAlignment="1">
      <alignment vertical="center"/>
    </xf>
    <xf numFmtId="0" fontId="56" fillId="24" borderId="0" xfId="0" applyFont="1" applyFill="1" applyAlignment="1">
      <alignment vertical="center"/>
    </xf>
    <xf numFmtId="3" fontId="56" fillId="24" borderId="0" xfId="0" applyNumberFormat="1" applyFont="1" applyFill="1" applyAlignment="1">
      <alignment horizontal="center" vertical="center"/>
    </xf>
    <xf numFmtId="3" fontId="56" fillId="24" borderId="0" xfId="0" applyNumberFormat="1" applyFont="1" applyFill="1" applyAlignment="1">
      <alignment vertical="center"/>
    </xf>
    <xf numFmtId="0" fontId="56" fillId="24" borderId="0" xfId="0" applyFont="1" applyFill="1" applyAlignment="1">
      <alignment horizontal="right" vertical="center"/>
    </xf>
    <xf numFmtId="0" fontId="57" fillId="24" borderId="56" xfId="0" applyFont="1" applyFill="1" applyBorder="1" applyAlignment="1">
      <alignment horizontal="center" vertical="center" wrapText="1"/>
    </xf>
    <xf numFmtId="0" fontId="57" fillId="24" borderId="106" xfId="0" applyFont="1" applyFill="1" applyBorder="1" applyAlignment="1">
      <alignment horizontal="center" vertical="center" wrapText="1"/>
    </xf>
    <xf numFmtId="3" fontId="57" fillId="24" borderId="106" xfId="0" applyNumberFormat="1" applyFont="1" applyFill="1" applyBorder="1" applyAlignment="1">
      <alignment horizontal="center" vertical="center" wrapText="1"/>
    </xf>
    <xf numFmtId="0" fontId="57" fillId="24" borderId="107" xfId="0" applyFont="1" applyFill="1" applyBorder="1" applyAlignment="1">
      <alignment horizontal="center" vertical="center" wrapText="1"/>
    </xf>
    <xf numFmtId="0" fontId="57" fillId="24" borderId="57" xfId="0" applyFont="1" applyFill="1" applyBorder="1" applyAlignment="1">
      <alignment horizontal="center" vertical="center" wrapText="1"/>
    </xf>
    <xf numFmtId="0" fontId="57" fillId="24" borderId="74" xfId="0" applyFont="1" applyFill="1" applyBorder="1" applyAlignment="1">
      <alignment horizontal="center" vertical="center" wrapText="1"/>
    </xf>
    <xf numFmtId="0" fontId="57" fillId="24" borderId="57" xfId="0" applyFont="1" applyFill="1" applyBorder="1" applyAlignment="1">
      <alignment horizontal="left" vertical="center" wrapText="1"/>
    </xf>
    <xf numFmtId="3" fontId="57" fillId="24" borderId="74" xfId="0" applyNumberFormat="1" applyFont="1" applyFill="1" applyBorder="1" applyAlignment="1">
      <alignment horizontal="right" vertical="center" wrapText="1"/>
    </xf>
    <xf numFmtId="0" fontId="57" fillId="24" borderId="63" xfId="0" applyFont="1" applyFill="1" applyBorder="1" applyAlignment="1">
      <alignment horizontal="center" vertical="center" wrapText="1"/>
    </xf>
    <xf numFmtId="3" fontId="57" fillId="24" borderId="64" xfId="0" applyNumberFormat="1" applyFont="1" applyFill="1" applyBorder="1" applyAlignment="1">
      <alignment horizontal="right" vertical="center" wrapText="1"/>
    </xf>
    <xf numFmtId="0" fontId="57" fillId="24" borderId="63" xfId="0" applyFont="1" applyFill="1" applyBorder="1" applyAlignment="1">
      <alignment horizontal="left" vertical="center" wrapText="1"/>
    </xf>
    <xf numFmtId="0" fontId="57" fillId="24" borderId="64" xfId="0" applyFont="1" applyFill="1" applyBorder="1" applyAlignment="1">
      <alignment horizontal="right" vertical="center" wrapText="1"/>
    </xf>
    <xf numFmtId="0" fontId="57" fillId="24" borderId="108" xfId="0" applyFont="1" applyFill="1" applyBorder="1" applyAlignment="1">
      <alignment horizontal="right" vertical="center" wrapText="1"/>
    </xf>
    <xf numFmtId="0" fontId="57" fillId="24" borderId="66" xfId="0" applyFont="1" applyFill="1" applyBorder="1" applyAlignment="1">
      <alignment horizontal="right" vertical="center" wrapText="1"/>
    </xf>
    <xf numFmtId="0" fontId="56" fillId="24" borderId="41" xfId="0" applyFont="1" applyFill="1" applyBorder="1" applyAlignment="1">
      <alignment horizontal="left" vertical="center" wrapText="1"/>
    </xf>
    <xf numFmtId="3" fontId="56" fillId="24" borderId="46" xfId="0" applyNumberFormat="1" applyFont="1" applyFill="1" applyBorder="1" applyAlignment="1">
      <alignment horizontal="right" vertical="center" wrapText="1"/>
    </xf>
    <xf numFmtId="0" fontId="56" fillId="24" borderId="47" xfId="0" applyFont="1" applyFill="1" applyBorder="1" applyAlignment="1">
      <alignment horizontal="left" vertical="center" wrapText="1"/>
    </xf>
    <xf numFmtId="3" fontId="56" fillId="24" borderId="48" xfId="0" applyNumberFormat="1" applyFont="1" applyFill="1" applyBorder="1" applyAlignment="1">
      <alignment horizontal="right" vertical="center" wrapText="1"/>
    </xf>
    <xf numFmtId="0" fontId="56" fillId="24" borderId="77" xfId="0" applyFont="1" applyFill="1" applyBorder="1" applyAlignment="1">
      <alignment horizontal="left" vertical="center" wrapText="1"/>
    </xf>
    <xf numFmtId="3" fontId="56" fillId="24" borderId="73" xfId="0" applyNumberFormat="1" applyFont="1" applyFill="1" applyBorder="1" applyAlignment="1">
      <alignment horizontal="right" vertical="center" wrapText="1"/>
    </xf>
    <xf numFmtId="3" fontId="57" fillId="24" borderId="74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 horizontal="left" vertical="center"/>
    </xf>
    <xf numFmtId="3" fontId="56" fillId="0" borderId="46" xfId="0" applyNumberFormat="1" applyFont="1" applyFill="1" applyBorder="1" applyAlignment="1">
      <alignment horizontal="right" vertical="center"/>
    </xf>
    <xf numFmtId="0" fontId="56" fillId="0" borderId="47" xfId="0" applyFont="1" applyFill="1" applyBorder="1" applyAlignment="1">
      <alignment vertical="center"/>
    </xf>
    <xf numFmtId="3" fontId="56" fillId="0" borderId="48" xfId="0" applyNumberFormat="1" applyFont="1" applyFill="1" applyBorder="1" applyAlignment="1">
      <alignment horizontal="right" vertical="center"/>
    </xf>
    <xf numFmtId="49" fontId="56" fillId="0" borderId="47" xfId="0" applyNumberFormat="1" applyFont="1" applyFill="1" applyBorder="1" applyAlignment="1">
      <alignment vertical="center" wrapText="1"/>
    </xf>
    <xf numFmtId="0" fontId="56" fillId="0" borderId="47" xfId="0" applyFont="1" applyFill="1" applyBorder="1" applyAlignment="1">
      <alignment vertical="center" wrapText="1"/>
    </xf>
    <xf numFmtId="0" fontId="56" fillId="0" borderId="77" xfId="0" applyFont="1" applyFill="1" applyBorder="1" applyAlignment="1">
      <alignment vertical="center"/>
    </xf>
    <xf numFmtId="3" fontId="56" fillId="0" borderId="73" xfId="0" applyNumberFormat="1" applyFont="1" applyFill="1" applyBorder="1" applyAlignment="1">
      <alignment horizontal="right" vertical="center"/>
    </xf>
    <xf numFmtId="0" fontId="56" fillId="0" borderId="57" xfId="0" applyFont="1" applyFill="1" applyBorder="1" applyAlignment="1">
      <alignment vertical="center"/>
    </xf>
    <xf numFmtId="3" fontId="56" fillId="0" borderId="74" xfId="0" applyNumberFormat="1" applyFont="1" applyFill="1" applyBorder="1" applyAlignment="1">
      <alignment horizontal="right" vertical="center"/>
    </xf>
    <xf numFmtId="0" fontId="57" fillId="0" borderId="57" xfId="0" applyFont="1" applyFill="1" applyBorder="1" applyAlignment="1">
      <alignment horizontal="left" vertical="center"/>
    </xf>
    <xf numFmtId="3" fontId="57" fillId="0" borderId="74" xfId="0" applyNumberFormat="1" applyFont="1" applyFill="1" applyBorder="1" applyAlignment="1">
      <alignment horizontal="right" vertical="center"/>
    </xf>
    <xf numFmtId="0" fontId="57" fillId="0" borderId="109" xfId="0" applyFont="1" applyFill="1" applyBorder="1" applyAlignment="1">
      <alignment horizontal="left" vertical="center" wrapText="1"/>
    </xf>
    <xf numFmtId="3" fontId="57" fillId="0" borderId="110" xfId="0" applyNumberFormat="1" applyFont="1" applyFill="1" applyBorder="1" applyAlignment="1">
      <alignment horizontal="right" vertical="center"/>
    </xf>
    <xf numFmtId="0" fontId="57" fillId="0" borderId="57" xfId="0" applyFont="1" applyFill="1" applyBorder="1" applyAlignment="1">
      <alignment horizontal="left" vertical="center" wrapText="1"/>
    </xf>
    <xf numFmtId="0" fontId="56" fillId="0" borderId="41" xfId="0" applyFont="1" applyFill="1" applyBorder="1" applyAlignment="1">
      <alignment vertical="center"/>
    </xf>
    <xf numFmtId="0" fontId="61" fillId="0" borderId="47" xfId="0" applyFont="1" applyFill="1" applyBorder="1" applyAlignment="1">
      <alignment vertical="center"/>
    </xf>
    <xf numFmtId="3" fontId="61" fillId="0" borderId="48" xfId="0" applyNumberFormat="1" applyFont="1" applyFill="1" applyBorder="1" applyAlignment="1">
      <alignment horizontal="right" vertical="center"/>
    </xf>
    <xf numFmtId="0" fontId="56" fillId="0" borderId="47" xfId="0" applyFont="1" applyFill="1" applyBorder="1" applyAlignment="1">
      <alignment horizontal="left" vertical="center" wrapText="1"/>
    </xf>
    <xf numFmtId="0" fontId="63" fillId="0" borderId="47" xfId="0" applyFont="1" applyFill="1" applyBorder="1" applyAlignment="1">
      <alignment vertical="center" wrapText="1"/>
    </xf>
    <xf numFmtId="3" fontId="63" fillId="0" borderId="48" xfId="0" applyNumberFormat="1" applyFont="1" applyFill="1" applyBorder="1" applyAlignment="1">
      <alignment horizontal="right" vertical="center"/>
    </xf>
    <xf numFmtId="0" fontId="56" fillId="0" borderId="77" xfId="0" applyFont="1" applyFill="1" applyBorder="1" applyAlignment="1">
      <alignment vertical="center" wrapText="1"/>
    </xf>
    <xf numFmtId="0" fontId="56" fillId="0" borderId="109" xfId="0" applyFont="1" applyFill="1" applyBorder="1" applyAlignment="1">
      <alignment vertical="center"/>
    </xf>
    <xf numFmtId="3" fontId="56" fillId="0" borderId="110" xfId="0" applyNumberFormat="1" applyFont="1" applyFill="1" applyBorder="1" applyAlignment="1">
      <alignment horizontal="right" vertical="center"/>
    </xf>
    <xf numFmtId="0" fontId="57" fillId="0" borderId="57" xfId="0" applyFont="1" applyFill="1" applyBorder="1" applyAlignment="1">
      <alignment vertical="center" wrapText="1"/>
    </xf>
    <xf numFmtId="0" fontId="57" fillId="0" borderId="78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3" fontId="57" fillId="0" borderId="75" xfId="0" applyNumberFormat="1" applyFont="1" applyFill="1" applyBorder="1" applyAlignment="1">
      <alignment horizontal="right" vertical="center"/>
    </xf>
    <xf numFmtId="3" fontId="57" fillId="0" borderId="76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vertical="center" wrapText="1"/>
    </xf>
    <xf numFmtId="3" fontId="7" fillId="0" borderId="111" xfId="0" applyNumberFormat="1" applyFont="1" applyBorder="1" applyAlignment="1">
      <alignment vertical="center" wrapText="1"/>
    </xf>
    <xf numFmtId="3" fontId="7" fillId="0" borderId="112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11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106" xfId="0" applyNumberFormat="1" applyFont="1" applyBorder="1" applyAlignment="1">
      <alignment horizontal="center" vertical="center" wrapText="1"/>
    </xf>
    <xf numFmtId="49" fontId="7" fillId="0" borderId="107" xfId="0" applyNumberFormat="1" applyFont="1" applyBorder="1" applyAlignment="1">
      <alignment horizontal="center" vertical="center" wrapText="1"/>
    </xf>
    <xf numFmtId="49" fontId="7" fillId="0" borderId="112" xfId="0" applyNumberFormat="1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24" xfId="0" applyFont="1" applyBorder="1" applyAlignment="1" quotePrefix="1">
      <alignment horizontal="center" vertical="center" wrapText="1"/>
    </xf>
    <xf numFmtId="3" fontId="7" fillId="0" borderId="24" xfId="0" applyNumberFormat="1" applyFont="1" applyBorder="1" applyAlignment="1">
      <alignment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73" xfId="0" applyNumberFormat="1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3" fontId="6" fillId="0" borderId="110" xfId="0" applyNumberFormat="1" applyFont="1" applyBorder="1" applyAlignment="1">
      <alignment vertical="center" wrapText="1"/>
    </xf>
    <xf numFmtId="0" fontId="7" fillId="0" borderId="27" xfId="0" applyFont="1" applyBorder="1" applyAlignment="1" quotePrefix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0" fontId="27" fillId="0" borderId="47" xfId="0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vertical="center" wrapText="1"/>
    </xf>
    <xf numFmtId="3" fontId="27" fillId="0" borderId="48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3" fontId="26" fillId="0" borderId="12" xfId="0" applyNumberFormat="1" applyFont="1" applyFill="1" applyBorder="1" applyAlignment="1">
      <alignment vertical="center" wrapText="1"/>
    </xf>
    <xf numFmtId="3" fontId="26" fillId="0" borderId="48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4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 quotePrefix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3" fontId="26" fillId="0" borderId="48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Border="1" applyAlignment="1">
      <alignment vertical="center" wrapText="1"/>
    </xf>
    <xf numFmtId="3" fontId="6" fillId="0" borderId="112" xfId="0" applyNumberFormat="1" applyFont="1" applyBorder="1" applyAlignment="1">
      <alignment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0" borderId="110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6" fillId="0" borderId="47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3" fontId="27" fillId="0" borderId="0" xfId="53" applyNumberFormat="1" applyFont="1" applyAlignment="1" applyProtection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3" fontId="5" fillId="0" borderId="114" xfId="53" applyNumberFormat="1" applyFont="1" applyBorder="1" applyAlignment="1" applyProtection="1">
      <alignment horizontal="center" vertical="center" wrapText="1"/>
      <protection/>
    </xf>
    <xf numFmtId="3" fontId="5" fillId="0" borderId="115" xfId="53" applyNumberFormat="1" applyFont="1" applyBorder="1" applyAlignment="1" applyProtection="1">
      <alignment horizontal="center" vertical="center" wrapText="1"/>
      <protection/>
    </xf>
    <xf numFmtId="3" fontId="5" fillId="0" borderId="82" xfId="53" applyNumberFormat="1" applyFont="1" applyBorder="1" applyAlignment="1" applyProtection="1">
      <alignment horizontal="center" vertical="center"/>
      <protection/>
    </xf>
    <xf numFmtId="3" fontId="5" fillId="0" borderId="116" xfId="53" applyNumberFormat="1" applyFont="1" applyBorder="1" applyAlignment="1" applyProtection="1">
      <alignment horizontal="center" vertical="center"/>
      <protection/>
    </xf>
    <xf numFmtId="3" fontId="5" fillId="0" borderId="12" xfId="53" applyNumberFormat="1" applyFont="1" applyBorder="1" applyAlignment="1" applyProtection="1">
      <alignment horizontal="center" vertical="center" wrapText="1"/>
      <protection/>
    </xf>
    <xf numFmtId="3" fontId="5" fillId="0" borderId="73" xfId="53" applyNumberFormat="1" applyFont="1" applyBorder="1" applyAlignment="1" applyProtection="1">
      <alignment horizontal="left" vertical="center" wrapText="1"/>
      <protection/>
    </xf>
    <xf numFmtId="3" fontId="5" fillId="0" borderId="112" xfId="53" applyNumberFormat="1" applyFont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right" vertical="center"/>
    </xf>
    <xf numFmtId="0" fontId="27" fillId="0" borderId="10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3" fontId="57" fillId="24" borderId="0" xfId="0" applyNumberFormat="1" applyFont="1" applyFill="1" applyBorder="1" applyAlignment="1">
      <alignment horizontal="center" vertical="center"/>
    </xf>
    <xf numFmtId="0" fontId="57" fillId="24" borderId="117" xfId="0" applyFont="1" applyFill="1" applyBorder="1" applyAlignment="1">
      <alignment horizontal="left" vertical="center" wrapText="1"/>
    </xf>
    <xf numFmtId="0" fontId="57" fillId="24" borderId="91" xfId="0" applyFont="1" applyFill="1" applyBorder="1" applyAlignment="1">
      <alignment horizontal="left" vertical="center" wrapText="1"/>
    </xf>
    <xf numFmtId="0" fontId="57" fillId="24" borderId="98" xfId="0" applyFont="1" applyFill="1" applyBorder="1" applyAlignment="1">
      <alignment horizontal="left" vertical="center" wrapText="1"/>
    </xf>
    <xf numFmtId="0" fontId="57" fillId="24" borderId="0" xfId="0" applyFont="1" applyFill="1" applyBorder="1" applyAlignment="1">
      <alignment horizontal="center" vertical="center"/>
    </xf>
    <xf numFmtId="0" fontId="57" fillId="24" borderId="63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10" borderId="2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10" borderId="36" xfId="0" applyNumberFormat="1" applyFont="1" applyFill="1" applyBorder="1" applyAlignment="1">
      <alignment horizontal="center" vertical="center" wrapText="1"/>
    </xf>
    <xf numFmtId="3" fontId="5" fillId="10" borderId="12" xfId="0" applyNumberFormat="1" applyFont="1" applyFill="1" applyBorder="1" applyAlignment="1">
      <alignment horizontal="center" vertical="center" wrapText="1"/>
    </xf>
    <xf numFmtId="3" fontId="5" fillId="0" borderId="11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10" borderId="119" xfId="0" applyNumberFormat="1" applyFont="1" applyFill="1" applyBorder="1" applyAlignment="1">
      <alignment horizontal="center" vertical="center" wrapText="1"/>
    </xf>
    <xf numFmtId="3" fontId="5" fillId="10" borderId="21" xfId="0" applyNumberFormat="1" applyFont="1" applyFill="1" applyBorder="1" applyAlignment="1">
      <alignment horizontal="center" vertical="center" wrapText="1"/>
    </xf>
    <xf numFmtId="3" fontId="5" fillId="24" borderId="12" xfId="0" applyNumberFormat="1" applyFont="1" applyFill="1" applyBorder="1" applyAlignment="1">
      <alignment horizontal="center" vertical="center" wrapText="1"/>
    </xf>
    <xf numFmtId="3" fontId="5" fillId="24" borderId="120" xfId="0" applyNumberFormat="1" applyFont="1" applyFill="1" applyBorder="1" applyAlignment="1">
      <alignment horizontal="center" vertical="center" wrapText="1"/>
    </xf>
    <xf numFmtId="3" fontId="5" fillId="10" borderId="12" xfId="0" applyNumberFormat="1" applyFont="1" applyFill="1" applyBorder="1" applyAlignment="1">
      <alignment horizontal="center" vertical="center" wrapText="1"/>
    </xf>
    <xf numFmtId="3" fontId="5" fillId="7" borderId="12" xfId="0" applyNumberFormat="1" applyFont="1" applyFill="1" applyBorder="1" applyAlignment="1">
      <alignment horizontal="center" vertical="center" wrapText="1"/>
    </xf>
    <xf numFmtId="3" fontId="5" fillId="20" borderId="36" xfId="0" applyNumberFormat="1" applyFont="1" applyFill="1" applyBorder="1" applyAlignment="1">
      <alignment horizontal="center" vertical="center" wrapText="1"/>
    </xf>
    <xf numFmtId="3" fontId="5" fillId="20" borderId="12" xfId="0" applyNumberFormat="1" applyFont="1" applyFill="1" applyBorder="1" applyAlignment="1">
      <alignment horizontal="center" vertical="center" wrapText="1"/>
    </xf>
    <xf numFmtId="3" fontId="5" fillId="24" borderId="12" xfId="0" applyNumberFormat="1" applyFont="1" applyFill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20" borderId="119" xfId="0" applyNumberFormat="1" applyFont="1" applyFill="1" applyBorder="1" applyAlignment="1">
      <alignment horizontal="center" vertical="center" wrapText="1"/>
    </xf>
    <xf numFmtId="3" fontId="5" fillId="20" borderId="21" xfId="0" applyNumberFormat="1" applyFont="1" applyFill="1" applyBorder="1" applyAlignment="1">
      <alignment horizontal="center" vertical="center" wrapText="1"/>
    </xf>
    <xf numFmtId="3" fontId="5" fillId="20" borderId="24" xfId="0" applyNumberFormat="1" applyFont="1" applyFill="1" applyBorder="1" applyAlignment="1">
      <alignment horizontal="center" vertical="center" wrapText="1"/>
    </xf>
    <xf numFmtId="3" fontId="5" fillId="20" borderId="15" xfId="0" applyNumberFormat="1" applyFont="1" applyFill="1" applyBorder="1" applyAlignment="1">
      <alignment horizontal="center" vertical="center" wrapText="1"/>
    </xf>
    <xf numFmtId="3" fontId="5" fillId="0" borderId="121" xfId="0" applyNumberFormat="1" applyFont="1" applyFill="1" applyBorder="1" applyAlignment="1">
      <alignment horizontal="center" vertical="center" wrapText="1"/>
    </xf>
    <xf numFmtId="3" fontId="5" fillId="0" borderId="12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20" borderId="0" xfId="0" applyNumberFormat="1" applyFont="1" applyFill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3" fillId="0" borderId="0" xfId="0" applyFont="1" applyAlignment="1">
      <alignment horizontal="center"/>
    </xf>
    <xf numFmtId="0" fontId="23" fillId="0" borderId="1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18" fillId="24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18" fillId="24" borderId="33" xfId="0" applyFont="1" applyFill="1" applyBorder="1" applyAlignment="1">
      <alignment horizontal="left" vertical="center" wrapText="1"/>
    </xf>
    <xf numFmtId="0" fontId="18" fillId="24" borderId="124" xfId="0" applyFont="1" applyFill="1" applyBorder="1" applyAlignment="1">
      <alignment horizontal="left" vertical="center" wrapText="1"/>
    </xf>
    <xf numFmtId="0" fontId="18" fillId="24" borderId="38" xfId="0" applyFont="1" applyFill="1" applyBorder="1" applyAlignment="1">
      <alignment horizontal="left" vertical="center" wrapText="1"/>
    </xf>
    <xf numFmtId="0" fontId="18" fillId="24" borderId="99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Sheet1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800100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otes2CBB50\BILANT%20BASS%20DECEMBRIE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14a"/>
      <sheetName val="ANEXA 29"/>
      <sheetName val="ANEXA 30"/>
      <sheetName val="ANEXA 31"/>
      <sheetName val="ANEXA 32"/>
      <sheetName val="ANEXA 40 c"/>
      <sheetName val="CONT EXEC-VENITURI"/>
      <sheetName val="CONT EXEC - CHELT"/>
      <sheetName val="corelatii"/>
      <sheetName val="ANEXA 34"/>
      <sheetName val="ANEXA 40 a"/>
      <sheetName val="CORELATII 1"/>
      <sheetName val="CORELATII 2"/>
    </sheetNames>
    <sheetDataSet>
      <sheetData sheetId="5">
        <row r="22">
          <cell r="E22">
            <v>0</v>
          </cell>
          <cell r="F22">
            <v>0</v>
          </cell>
        </row>
        <row r="25">
          <cell r="E25">
            <v>0</v>
          </cell>
          <cell r="F25">
            <v>0</v>
          </cell>
          <cell r="CY25">
            <v>0</v>
          </cell>
        </row>
      </sheetData>
      <sheetData sheetId="9">
        <row r="36">
          <cell r="E36">
            <v>0</v>
          </cell>
          <cell r="F36">
            <v>0</v>
          </cell>
          <cell r="CY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82">
      <selection activeCell="B105" sqref="B105:E111"/>
    </sheetView>
  </sheetViews>
  <sheetFormatPr defaultColWidth="9.140625" defaultRowHeight="12.75"/>
  <cols>
    <col min="1" max="1" width="8.140625" style="241" customWidth="1"/>
    <col min="2" max="2" width="57.140625" style="241" customWidth="1"/>
    <col min="3" max="3" width="5.421875" style="241" customWidth="1"/>
    <col min="4" max="4" width="13.57421875" style="241" customWidth="1"/>
    <col min="5" max="5" width="15.8515625" style="241" customWidth="1"/>
    <col min="6" max="6" width="19.8515625" style="241" hidden="1" customWidth="1"/>
    <col min="7" max="16384" width="9.140625" style="241" customWidth="1"/>
  </cols>
  <sheetData>
    <row r="1" spans="1:2" ht="15">
      <c r="A1" s="770" t="s">
        <v>870</v>
      </c>
      <c r="B1" s="771"/>
    </row>
    <row r="2" spans="1:2" ht="15">
      <c r="A2" s="770" t="s">
        <v>858</v>
      </c>
      <c r="B2" s="771"/>
    </row>
    <row r="3" ht="15"/>
    <row r="4" spans="1:5" ht="22.5" customHeight="1">
      <c r="A4" s="774" t="s">
        <v>859</v>
      </c>
      <c r="B4" s="774"/>
      <c r="C4" s="774"/>
      <c r="D4" s="774"/>
      <c r="E4" s="774"/>
    </row>
    <row r="5" spans="1:5" ht="22.5" customHeight="1">
      <c r="A5" s="776" t="s">
        <v>48</v>
      </c>
      <c r="B5" s="776"/>
      <c r="C5" s="776"/>
      <c r="D5" s="776"/>
      <c r="E5" s="776"/>
    </row>
    <row r="6" spans="1:5" s="244" customFormat="1" ht="15.75" thickBot="1">
      <c r="A6" s="242" t="s">
        <v>285</v>
      </c>
      <c r="E6" s="244" t="s">
        <v>275</v>
      </c>
    </row>
    <row r="7" spans="1:5" ht="17.25" customHeight="1" thickTop="1">
      <c r="A7" s="272" t="s">
        <v>250</v>
      </c>
      <c r="B7" s="777" t="s">
        <v>247</v>
      </c>
      <c r="C7" s="273" t="s">
        <v>248</v>
      </c>
      <c r="D7" s="777" t="s">
        <v>1018</v>
      </c>
      <c r="E7" s="779" t="s">
        <v>819</v>
      </c>
    </row>
    <row r="8" spans="1:9" ht="31.5" customHeight="1" thickBot="1">
      <c r="A8" s="274" t="s">
        <v>251</v>
      </c>
      <c r="B8" s="778"/>
      <c r="C8" s="243" t="s">
        <v>249</v>
      </c>
      <c r="D8" s="778"/>
      <c r="E8" s="780"/>
      <c r="I8" s="244"/>
    </row>
    <row r="9" spans="1:5" ht="15">
      <c r="A9" s="275" t="s">
        <v>252</v>
      </c>
      <c r="B9" s="245" t="s">
        <v>253</v>
      </c>
      <c r="C9" s="245" t="s">
        <v>254</v>
      </c>
      <c r="D9" s="245">
        <v>1</v>
      </c>
      <c r="E9" s="276">
        <v>2</v>
      </c>
    </row>
    <row r="10" spans="1:5" ht="15">
      <c r="A10" s="277" t="s">
        <v>255</v>
      </c>
      <c r="B10" s="246" t="s">
        <v>256</v>
      </c>
      <c r="C10" s="247" t="s">
        <v>276</v>
      </c>
      <c r="D10" s="248" t="s">
        <v>366</v>
      </c>
      <c r="E10" s="278" t="s">
        <v>366</v>
      </c>
    </row>
    <row r="11" spans="1:5" ht="20.25" customHeight="1">
      <c r="A11" s="277"/>
      <c r="B11" s="246" t="s">
        <v>258</v>
      </c>
      <c r="C11" s="247" t="s">
        <v>277</v>
      </c>
      <c r="D11" s="248" t="s">
        <v>366</v>
      </c>
      <c r="E11" s="278" t="s">
        <v>366</v>
      </c>
    </row>
    <row r="12" spans="1:5" ht="14.25" customHeight="1">
      <c r="A12" s="781" t="s">
        <v>259</v>
      </c>
      <c r="B12" s="246" t="s">
        <v>567</v>
      </c>
      <c r="C12" s="782" t="s">
        <v>278</v>
      </c>
      <c r="D12" s="772"/>
      <c r="E12" s="773"/>
    </row>
    <row r="13" spans="1:5" ht="18.75" customHeight="1">
      <c r="A13" s="781"/>
      <c r="B13" s="250" t="s">
        <v>568</v>
      </c>
      <c r="C13" s="782"/>
      <c r="D13" s="772"/>
      <c r="E13" s="773"/>
    </row>
    <row r="14" spans="1:5" ht="51" customHeight="1">
      <c r="A14" s="279" t="s">
        <v>260</v>
      </c>
      <c r="B14" s="246" t="s">
        <v>1019</v>
      </c>
      <c r="C14" s="247" t="s">
        <v>279</v>
      </c>
      <c r="D14" s="249"/>
      <c r="E14" s="280"/>
    </row>
    <row r="15" spans="1:5" ht="22.5" customHeight="1">
      <c r="A15" s="279" t="s">
        <v>261</v>
      </c>
      <c r="B15" s="246" t="s">
        <v>1020</v>
      </c>
      <c r="C15" s="247" t="s">
        <v>280</v>
      </c>
      <c r="D15" s="249"/>
      <c r="E15" s="280"/>
    </row>
    <row r="16" spans="1:5" ht="15" customHeight="1">
      <c r="A16" s="781" t="s">
        <v>262</v>
      </c>
      <c r="B16" s="246" t="s">
        <v>1048</v>
      </c>
      <c r="C16" s="782" t="s">
        <v>281</v>
      </c>
      <c r="D16" s="249"/>
      <c r="E16" s="280"/>
    </row>
    <row r="17" spans="1:5" ht="16.5" customHeight="1" hidden="1">
      <c r="A17" s="781"/>
      <c r="B17" s="250" t="s">
        <v>569</v>
      </c>
      <c r="C17" s="782"/>
      <c r="D17" s="249"/>
      <c r="E17" s="280"/>
    </row>
    <row r="18" spans="1:5" ht="33.75" customHeight="1">
      <c r="A18" s="781" t="s">
        <v>263</v>
      </c>
      <c r="B18" s="246" t="s">
        <v>570</v>
      </c>
      <c r="C18" s="782" t="s">
        <v>282</v>
      </c>
      <c r="D18" s="772"/>
      <c r="E18" s="773"/>
    </row>
    <row r="19" spans="1:5" ht="15">
      <c r="A19" s="781"/>
      <c r="B19" s="250" t="s">
        <v>1049</v>
      </c>
      <c r="C19" s="782"/>
      <c r="D19" s="772"/>
      <c r="E19" s="773"/>
    </row>
    <row r="20" spans="1:5" ht="35.25" customHeight="1">
      <c r="A20" s="279"/>
      <c r="B20" s="250" t="s">
        <v>571</v>
      </c>
      <c r="C20" s="247" t="s">
        <v>283</v>
      </c>
      <c r="D20" s="249"/>
      <c r="E20" s="280"/>
    </row>
    <row r="21" spans="1:5" ht="47.25" customHeight="1">
      <c r="A21" s="279" t="s">
        <v>264</v>
      </c>
      <c r="B21" s="246" t="s">
        <v>860</v>
      </c>
      <c r="C21" s="247" t="s">
        <v>284</v>
      </c>
      <c r="D21" s="249">
        <v>87163</v>
      </c>
      <c r="E21" s="280">
        <v>74951</v>
      </c>
    </row>
    <row r="22" spans="1:5" ht="45.75" customHeight="1">
      <c r="A22" s="279"/>
      <c r="B22" s="250" t="s">
        <v>1050</v>
      </c>
      <c r="C22" s="247" t="s">
        <v>417</v>
      </c>
      <c r="D22" s="249"/>
      <c r="E22" s="280"/>
    </row>
    <row r="23" spans="1:5" ht="21" customHeight="1">
      <c r="A23" s="277" t="s">
        <v>265</v>
      </c>
      <c r="B23" s="246" t="s">
        <v>232</v>
      </c>
      <c r="C23" s="248">
        <v>15</v>
      </c>
      <c r="D23" s="251">
        <f>D12+D14+D15+D16+D18+D21</f>
        <v>87163</v>
      </c>
      <c r="E23" s="281">
        <f>E12+E14+E15+E16+E18+E21</f>
        <v>74951</v>
      </c>
    </row>
    <row r="24" spans="1:5" ht="20.25" customHeight="1">
      <c r="A24" s="279"/>
      <c r="B24" s="246" t="s">
        <v>266</v>
      </c>
      <c r="C24" s="248">
        <v>18</v>
      </c>
      <c r="D24" s="193" t="s">
        <v>366</v>
      </c>
      <c r="E24" s="282" t="s">
        <v>366</v>
      </c>
    </row>
    <row r="25" spans="1:5" ht="15.75" customHeight="1">
      <c r="A25" s="781" t="s">
        <v>259</v>
      </c>
      <c r="B25" s="246" t="s">
        <v>267</v>
      </c>
      <c r="C25" s="783">
        <v>19</v>
      </c>
      <c r="D25" s="772"/>
      <c r="E25" s="773"/>
    </row>
    <row r="26" spans="1:5" ht="16.5" customHeight="1">
      <c r="A26" s="781"/>
      <c r="B26" s="250" t="s">
        <v>268</v>
      </c>
      <c r="C26" s="784"/>
      <c r="D26" s="772"/>
      <c r="E26" s="773"/>
    </row>
    <row r="27" spans="1:5" ht="37.5" customHeight="1">
      <c r="A27" s="781"/>
      <c r="B27" s="250" t="s">
        <v>49</v>
      </c>
      <c r="C27" s="784"/>
      <c r="D27" s="772"/>
      <c r="E27" s="773"/>
    </row>
    <row r="28" spans="1:5" ht="31.5" customHeight="1">
      <c r="A28" s="279" t="s">
        <v>260</v>
      </c>
      <c r="B28" s="246" t="s">
        <v>599</v>
      </c>
      <c r="C28" s="252">
        <v>20</v>
      </c>
      <c r="D28" s="193" t="s">
        <v>600</v>
      </c>
      <c r="E28" s="282" t="s">
        <v>601</v>
      </c>
    </row>
    <row r="29" spans="1:5" ht="45" customHeight="1">
      <c r="A29" s="283"/>
      <c r="B29" s="246" t="s">
        <v>861</v>
      </c>
      <c r="C29" s="248">
        <v>21</v>
      </c>
      <c r="D29" s="249">
        <v>3617</v>
      </c>
      <c r="E29" s="280">
        <v>7234</v>
      </c>
    </row>
    <row r="30" spans="1:5" ht="38.25" customHeight="1">
      <c r="A30" s="283"/>
      <c r="B30" s="250" t="s">
        <v>1051</v>
      </c>
      <c r="C30" s="248">
        <v>22</v>
      </c>
      <c r="D30" s="249"/>
      <c r="E30" s="280"/>
    </row>
    <row r="31" spans="1:6" ht="25.5" customHeight="1">
      <c r="A31" s="283"/>
      <c r="B31" s="250" t="s">
        <v>1052</v>
      </c>
      <c r="C31" s="248">
        <v>22.1</v>
      </c>
      <c r="D31" s="193" t="s">
        <v>600</v>
      </c>
      <c r="E31" s="282" t="s">
        <v>600</v>
      </c>
      <c r="F31" s="253" t="s">
        <v>875</v>
      </c>
    </row>
    <row r="32" spans="1:5" ht="45">
      <c r="A32" s="279"/>
      <c r="B32" s="246" t="s">
        <v>50</v>
      </c>
      <c r="C32" s="248">
        <v>23</v>
      </c>
      <c r="D32" s="249"/>
      <c r="E32" s="280"/>
    </row>
    <row r="33" spans="1:5" ht="36.75" customHeight="1">
      <c r="A33" s="279"/>
      <c r="B33" s="250" t="s">
        <v>602</v>
      </c>
      <c r="C33" s="248">
        <v>24</v>
      </c>
      <c r="D33" s="249"/>
      <c r="E33" s="280"/>
    </row>
    <row r="34" spans="1:5" ht="78" customHeight="1">
      <c r="A34" s="279"/>
      <c r="B34" s="246" t="s">
        <v>1021</v>
      </c>
      <c r="C34" s="248">
        <v>25</v>
      </c>
      <c r="D34" s="249"/>
      <c r="E34" s="280"/>
    </row>
    <row r="35" spans="1:5" ht="28.5" customHeight="1">
      <c r="A35" s="279"/>
      <c r="B35" s="250" t="s">
        <v>603</v>
      </c>
      <c r="C35" s="248">
        <v>26</v>
      </c>
      <c r="D35" s="249"/>
      <c r="E35" s="280"/>
    </row>
    <row r="36" spans="1:5" ht="47.25" customHeight="1">
      <c r="A36" s="279"/>
      <c r="B36" s="246" t="s">
        <v>1022</v>
      </c>
      <c r="C36" s="248">
        <v>27</v>
      </c>
      <c r="D36" s="249"/>
      <c r="E36" s="280"/>
    </row>
    <row r="37" spans="1:5" ht="18.75" customHeight="1">
      <c r="A37" s="277"/>
      <c r="B37" s="246" t="s">
        <v>233</v>
      </c>
      <c r="C37" s="248">
        <v>30</v>
      </c>
      <c r="D37" s="251">
        <f>D29+D32+D34+D36</f>
        <v>3617</v>
      </c>
      <c r="E37" s="281">
        <f>E29+E32+E34+E36</f>
        <v>7234</v>
      </c>
    </row>
    <row r="38" spans="1:5" ht="21.75" customHeight="1">
      <c r="A38" s="279" t="s">
        <v>261</v>
      </c>
      <c r="B38" s="246" t="s">
        <v>1023</v>
      </c>
      <c r="C38" s="248">
        <v>31</v>
      </c>
      <c r="D38" s="249"/>
      <c r="E38" s="280"/>
    </row>
    <row r="39" spans="1:5" ht="15.75" customHeight="1" hidden="1">
      <c r="A39" s="279"/>
      <c r="B39" s="246"/>
      <c r="C39" s="248"/>
      <c r="D39" s="249"/>
      <c r="E39" s="280"/>
    </row>
    <row r="40" spans="1:5" ht="22.5" customHeight="1">
      <c r="A40" s="279" t="s">
        <v>262</v>
      </c>
      <c r="B40" s="246" t="s">
        <v>604</v>
      </c>
      <c r="C40" s="248">
        <v>32</v>
      </c>
      <c r="D40" s="193" t="s">
        <v>366</v>
      </c>
      <c r="E40" s="282" t="s">
        <v>366</v>
      </c>
    </row>
    <row r="41" spans="1:5" ht="15" customHeight="1" hidden="1">
      <c r="A41" s="279"/>
      <c r="B41" s="246" t="s">
        <v>269</v>
      </c>
      <c r="C41" s="248"/>
      <c r="D41" s="249"/>
      <c r="E41" s="280"/>
    </row>
    <row r="42" spans="1:6" ht="105" customHeight="1">
      <c r="A42" s="279"/>
      <c r="B42" s="254" t="s">
        <v>51</v>
      </c>
      <c r="C42" s="248">
        <v>33</v>
      </c>
      <c r="D42" s="249"/>
      <c r="E42" s="280">
        <v>-191359722</v>
      </c>
      <c r="F42" s="255" t="s">
        <v>1024</v>
      </c>
    </row>
    <row r="43" spans="1:6" ht="31.5" customHeight="1">
      <c r="A43" s="279"/>
      <c r="B43" s="250" t="s">
        <v>872</v>
      </c>
      <c r="C43" s="256">
        <v>33.1</v>
      </c>
      <c r="D43" s="257"/>
      <c r="E43" s="284"/>
      <c r="F43" s="253" t="s">
        <v>876</v>
      </c>
    </row>
    <row r="44" spans="1:6" ht="30" customHeight="1">
      <c r="A44" s="279"/>
      <c r="B44" s="246" t="s">
        <v>1053</v>
      </c>
      <c r="C44" s="248">
        <v>34</v>
      </c>
      <c r="D44" s="257" t="s">
        <v>366</v>
      </c>
      <c r="E44" s="284" t="s">
        <v>366</v>
      </c>
      <c r="F44" s="253" t="s">
        <v>877</v>
      </c>
    </row>
    <row r="45" spans="1:6" ht="64.5" customHeight="1">
      <c r="A45" s="283"/>
      <c r="B45" s="258" t="s">
        <v>52</v>
      </c>
      <c r="C45" s="248">
        <v>35</v>
      </c>
      <c r="D45" s="249"/>
      <c r="E45" s="280">
        <v>3</v>
      </c>
      <c r="F45" s="259" t="s">
        <v>878</v>
      </c>
    </row>
    <row r="46" spans="1:6" ht="24" customHeight="1">
      <c r="A46" s="279"/>
      <c r="B46" s="250" t="s">
        <v>873</v>
      </c>
      <c r="C46" s="256">
        <v>35.1</v>
      </c>
      <c r="D46" s="257"/>
      <c r="E46" s="284"/>
      <c r="F46" s="253" t="s">
        <v>876</v>
      </c>
    </row>
    <row r="47" spans="1:6" ht="17.25" customHeight="1">
      <c r="A47" s="279"/>
      <c r="B47" s="246" t="s">
        <v>1053</v>
      </c>
      <c r="C47" s="248">
        <v>36</v>
      </c>
      <c r="D47" s="257" t="s">
        <v>366</v>
      </c>
      <c r="E47" s="284" t="s">
        <v>366</v>
      </c>
      <c r="F47" s="253" t="s">
        <v>877</v>
      </c>
    </row>
    <row r="48" spans="1:6" ht="21" customHeight="1">
      <c r="A48" s="277"/>
      <c r="B48" s="246" t="s">
        <v>874</v>
      </c>
      <c r="C48" s="248">
        <v>40</v>
      </c>
      <c r="D48" s="251">
        <f>D42+D43+D45+D46</f>
        <v>0</v>
      </c>
      <c r="E48" s="281">
        <f>E42+E43+E45+E46</f>
        <v>-191359719</v>
      </c>
      <c r="F48" s="260" t="s">
        <v>879</v>
      </c>
    </row>
    <row r="49" spans="1:6" ht="48" customHeight="1">
      <c r="A49" s="279">
        <v>5</v>
      </c>
      <c r="B49" s="246" t="s">
        <v>1054</v>
      </c>
      <c r="C49" s="248">
        <v>41</v>
      </c>
      <c r="D49" s="249"/>
      <c r="E49" s="280"/>
      <c r="F49" s="261" t="s">
        <v>880</v>
      </c>
    </row>
    <row r="50" spans="1:6" ht="27.75" customHeight="1">
      <c r="A50" s="279"/>
      <c r="B50" s="246" t="s">
        <v>1055</v>
      </c>
      <c r="C50" s="248">
        <v>41.1</v>
      </c>
      <c r="D50" s="249"/>
      <c r="E50" s="280"/>
      <c r="F50" s="253" t="s">
        <v>876</v>
      </c>
    </row>
    <row r="51" spans="1:5" ht="30.75" customHeight="1">
      <c r="A51" s="279">
        <v>6</v>
      </c>
      <c r="B51" s="246" t="s">
        <v>862</v>
      </c>
      <c r="C51" s="248">
        <v>42</v>
      </c>
      <c r="D51" s="249"/>
      <c r="E51" s="280">
        <v>59590</v>
      </c>
    </row>
    <row r="52" spans="1:6" ht="35.25" customHeight="1">
      <c r="A52" s="277">
        <v>7</v>
      </c>
      <c r="B52" s="246" t="s">
        <v>881</v>
      </c>
      <c r="C52" s="248">
        <v>45</v>
      </c>
      <c r="D52" s="251">
        <f>D25+D37+D38+D48+D49+D51+D50</f>
        <v>3617</v>
      </c>
      <c r="E52" s="281">
        <f>E25+E37+E38+E48+E49+E51+E50</f>
        <v>-191292895</v>
      </c>
      <c r="F52" s="262" t="s">
        <v>882</v>
      </c>
    </row>
    <row r="53" spans="1:6" ht="19.5" customHeight="1">
      <c r="A53" s="277">
        <v>8</v>
      </c>
      <c r="B53" s="246" t="s">
        <v>234</v>
      </c>
      <c r="C53" s="248">
        <v>46</v>
      </c>
      <c r="D53" s="251">
        <f>D23+D52</f>
        <v>90780</v>
      </c>
      <c r="E53" s="281">
        <f>E23+E52</f>
        <v>-191217944</v>
      </c>
      <c r="F53" s="263"/>
    </row>
    <row r="54" spans="1:5" ht="15.75" customHeight="1">
      <c r="A54" s="277" t="s">
        <v>270</v>
      </c>
      <c r="B54" s="246" t="s">
        <v>271</v>
      </c>
      <c r="C54" s="248">
        <v>50</v>
      </c>
      <c r="D54" s="193" t="s">
        <v>366</v>
      </c>
      <c r="E54" s="282" t="s">
        <v>366</v>
      </c>
    </row>
    <row r="55" spans="1:5" ht="35.25" customHeight="1">
      <c r="A55" s="279"/>
      <c r="B55" s="246" t="s">
        <v>605</v>
      </c>
      <c r="C55" s="248">
        <v>51</v>
      </c>
      <c r="D55" s="193" t="s">
        <v>600</v>
      </c>
      <c r="E55" s="282" t="s">
        <v>606</v>
      </c>
    </row>
    <row r="56" spans="1:5" ht="32.25" customHeight="1">
      <c r="A56" s="781">
        <v>1</v>
      </c>
      <c r="B56" s="246" t="s">
        <v>607</v>
      </c>
      <c r="C56" s="248">
        <v>52</v>
      </c>
      <c r="D56" s="772"/>
      <c r="E56" s="773">
        <v>59590</v>
      </c>
    </row>
    <row r="57" spans="1:5" ht="16.5" customHeight="1">
      <c r="A57" s="781"/>
      <c r="B57" s="250" t="s">
        <v>863</v>
      </c>
      <c r="C57" s="248"/>
      <c r="D57" s="772"/>
      <c r="E57" s="773"/>
    </row>
    <row r="58" spans="1:5" ht="18.75" customHeight="1">
      <c r="A58" s="279"/>
      <c r="B58" s="250" t="s">
        <v>630</v>
      </c>
      <c r="C58" s="248">
        <v>53</v>
      </c>
      <c r="D58" s="249"/>
      <c r="E58" s="280"/>
    </row>
    <row r="59" spans="1:5" ht="19.5" customHeight="1">
      <c r="A59" s="781">
        <v>2</v>
      </c>
      <c r="B59" s="246" t="s">
        <v>608</v>
      </c>
      <c r="C59" s="248">
        <v>54</v>
      </c>
      <c r="D59" s="772"/>
      <c r="E59" s="773"/>
    </row>
    <row r="60" spans="1:5" ht="25.5" customHeight="1">
      <c r="A60" s="781"/>
      <c r="B60" s="250" t="s">
        <v>631</v>
      </c>
      <c r="C60" s="248"/>
      <c r="D60" s="772"/>
      <c r="E60" s="773"/>
    </row>
    <row r="61" spans="1:5" ht="19.5" customHeight="1">
      <c r="A61" s="781">
        <v>3</v>
      </c>
      <c r="B61" s="785" t="s">
        <v>1025</v>
      </c>
      <c r="C61" s="248">
        <v>55</v>
      </c>
      <c r="D61" s="772"/>
      <c r="E61" s="773"/>
    </row>
    <row r="62" spans="1:5" ht="34.5" customHeight="1" hidden="1">
      <c r="A62" s="781"/>
      <c r="B62" s="785"/>
      <c r="C62" s="248"/>
      <c r="D62" s="772"/>
      <c r="E62" s="773"/>
    </row>
    <row r="63" spans="1:5" s="264" customFormat="1" ht="15" customHeight="1">
      <c r="A63" s="277"/>
      <c r="B63" s="246" t="s">
        <v>235</v>
      </c>
      <c r="C63" s="248">
        <v>58</v>
      </c>
      <c r="D63" s="251">
        <f>D56+D59+D61</f>
        <v>0</v>
      </c>
      <c r="E63" s="281">
        <f>E56+E59+E61</f>
        <v>59590</v>
      </c>
    </row>
    <row r="64" spans="1:5" ht="30">
      <c r="A64" s="277"/>
      <c r="B64" s="246" t="s">
        <v>1026</v>
      </c>
      <c r="C64" s="248">
        <v>59</v>
      </c>
      <c r="D64" s="193" t="s">
        <v>609</v>
      </c>
      <c r="E64" s="282" t="s">
        <v>610</v>
      </c>
    </row>
    <row r="65" spans="1:5" ht="16.5" customHeight="1">
      <c r="A65" s="781">
        <v>1</v>
      </c>
      <c r="B65" s="246" t="s">
        <v>611</v>
      </c>
      <c r="C65" s="248">
        <v>60</v>
      </c>
      <c r="D65" s="772">
        <v>246783188</v>
      </c>
      <c r="E65" s="773">
        <v>1432</v>
      </c>
    </row>
    <row r="66" spans="1:5" ht="33" customHeight="1">
      <c r="A66" s="781"/>
      <c r="B66" s="250" t="s">
        <v>864</v>
      </c>
      <c r="C66" s="248"/>
      <c r="D66" s="772"/>
      <c r="E66" s="773"/>
    </row>
    <row r="67" spans="1:5" ht="33" customHeight="1">
      <c r="A67" s="279"/>
      <c r="B67" s="250" t="s">
        <v>53</v>
      </c>
      <c r="C67" s="248">
        <v>61</v>
      </c>
      <c r="D67" s="249">
        <v>122540</v>
      </c>
      <c r="E67" s="280"/>
    </row>
    <row r="68" spans="1:6" ht="30" customHeight="1">
      <c r="A68" s="279"/>
      <c r="B68" s="250" t="s">
        <v>1056</v>
      </c>
      <c r="C68" s="248">
        <v>61.1</v>
      </c>
      <c r="D68" s="257" t="s">
        <v>366</v>
      </c>
      <c r="E68" s="284" t="s">
        <v>366</v>
      </c>
      <c r="F68" s="253" t="s">
        <v>877</v>
      </c>
    </row>
    <row r="69" spans="1:5" ht="18" customHeight="1">
      <c r="A69" s="781">
        <v>2</v>
      </c>
      <c r="B69" s="246" t="s">
        <v>612</v>
      </c>
      <c r="C69" s="784">
        <v>62</v>
      </c>
      <c r="D69" s="772"/>
      <c r="E69" s="786"/>
    </row>
    <row r="70" spans="1:5" ht="18" customHeight="1">
      <c r="A70" s="781"/>
      <c r="B70" s="250" t="s">
        <v>54</v>
      </c>
      <c r="C70" s="784"/>
      <c r="D70" s="772"/>
      <c r="E70" s="786"/>
    </row>
    <row r="71" spans="1:5" ht="38.25" customHeight="1">
      <c r="A71" s="781"/>
      <c r="B71" s="250" t="s">
        <v>613</v>
      </c>
      <c r="C71" s="784"/>
      <c r="D71" s="772"/>
      <c r="E71" s="786"/>
    </row>
    <row r="72" spans="1:6" ht="25.5" customHeight="1">
      <c r="A72" s="279"/>
      <c r="B72" s="250" t="s">
        <v>1057</v>
      </c>
      <c r="C72" s="248">
        <v>63</v>
      </c>
      <c r="D72" s="257" t="s">
        <v>366</v>
      </c>
      <c r="E72" s="284" t="s">
        <v>366</v>
      </c>
      <c r="F72" s="253" t="s">
        <v>877</v>
      </c>
    </row>
    <row r="73" spans="1:5" ht="24" customHeight="1">
      <c r="A73" s="279"/>
      <c r="B73" s="250" t="s">
        <v>414</v>
      </c>
      <c r="C73" s="248">
        <v>63.1</v>
      </c>
      <c r="D73" s="249"/>
      <c r="E73" s="280"/>
    </row>
    <row r="74" spans="1:5" ht="36" customHeight="1">
      <c r="A74" s="279"/>
      <c r="B74" s="250" t="s">
        <v>614</v>
      </c>
      <c r="C74" s="248">
        <v>64</v>
      </c>
      <c r="D74" s="249"/>
      <c r="E74" s="280"/>
    </row>
    <row r="75" spans="1:6" ht="81.75" customHeight="1">
      <c r="A75" s="279">
        <v>3</v>
      </c>
      <c r="B75" s="246" t="s">
        <v>55</v>
      </c>
      <c r="C75" s="248">
        <v>65</v>
      </c>
      <c r="D75" s="193"/>
      <c r="E75" s="282"/>
      <c r="F75" s="259" t="s">
        <v>883</v>
      </c>
    </row>
    <row r="76" spans="1:5" ht="43.5" customHeight="1">
      <c r="A76" s="279"/>
      <c r="B76" s="250" t="s">
        <v>1058</v>
      </c>
      <c r="C76" s="248">
        <v>66</v>
      </c>
      <c r="D76" s="249"/>
      <c r="E76" s="280"/>
    </row>
    <row r="77" spans="1:5" ht="33" customHeight="1">
      <c r="A77" s="781">
        <v>4</v>
      </c>
      <c r="B77" s="246" t="s">
        <v>615</v>
      </c>
      <c r="C77" s="248">
        <v>70</v>
      </c>
      <c r="D77" s="772"/>
      <c r="E77" s="773"/>
    </row>
    <row r="78" spans="1:5" ht="30" customHeight="1">
      <c r="A78" s="781"/>
      <c r="B78" s="250" t="s">
        <v>616</v>
      </c>
      <c r="C78" s="248"/>
      <c r="D78" s="772"/>
      <c r="E78" s="773"/>
    </row>
    <row r="79" spans="1:5" ht="51.75" customHeight="1">
      <c r="A79" s="781">
        <v>5</v>
      </c>
      <c r="B79" s="246" t="s">
        <v>1027</v>
      </c>
      <c r="C79" s="248">
        <v>71</v>
      </c>
      <c r="D79" s="772"/>
      <c r="E79" s="773"/>
    </row>
    <row r="80" spans="1:5" ht="1.5" customHeight="1" hidden="1">
      <c r="A80" s="781"/>
      <c r="B80" s="250" t="s">
        <v>617</v>
      </c>
      <c r="C80" s="248"/>
      <c r="D80" s="772"/>
      <c r="E80" s="773"/>
    </row>
    <row r="81" spans="1:5" ht="18.75" customHeight="1">
      <c r="A81" s="781">
        <v>6</v>
      </c>
      <c r="B81" s="246" t="s">
        <v>618</v>
      </c>
      <c r="C81" s="248">
        <v>72</v>
      </c>
      <c r="D81" s="761"/>
      <c r="E81" s="786"/>
    </row>
    <row r="82" spans="1:5" ht="21.75" customHeight="1">
      <c r="A82" s="781"/>
      <c r="B82" s="250" t="s">
        <v>1028</v>
      </c>
      <c r="C82" s="248"/>
      <c r="D82" s="761"/>
      <c r="E82" s="786"/>
    </row>
    <row r="83" spans="1:5" ht="33" customHeight="1">
      <c r="A83" s="781">
        <v>7</v>
      </c>
      <c r="B83" s="246" t="s">
        <v>649</v>
      </c>
      <c r="C83" s="248">
        <v>73</v>
      </c>
      <c r="D83" s="772">
        <v>342218</v>
      </c>
      <c r="E83" s="773">
        <v>342878</v>
      </c>
    </row>
    <row r="84" spans="1:5" ht="19.5" customHeight="1">
      <c r="A84" s="781"/>
      <c r="B84" s="250" t="s">
        <v>56</v>
      </c>
      <c r="C84" s="248"/>
      <c r="D84" s="772"/>
      <c r="E84" s="773"/>
    </row>
    <row r="85" spans="1:6" ht="16.5" customHeight="1">
      <c r="A85" s="279"/>
      <c r="B85" s="250" t="s">
        <v>415</v>
      </c>
      <c r="C85" s="256">
        <v>73.1</v>
      </c>
      <c r="D85" s="257" t="s">
        <v>366</v>
      </c>
      <c r="E85" s="284" t="s">
        <v>366</v>
      </c>
      <c r="F85" s="253" t="s">
        <v>877</v>
      </c>
    </row>
    <row r="86" spans="1:5" ht="16.5" customHeight="1">
      <c r="A86" s="279">
        <v>8</v>
      </c>
      <c r="B86" s="246" t="s">
        <v>1029</v>
      </c>
      <c r="C86" s="248">
        <v>74</v>
      </c>
      <c r="D86" s="249"/>
      <c r="E86" s="280"/>
    </row>
    <row r="87" spans="1:5" ht="21" customHeight="1">
      <c r="A87" s="279">
        <v>9</v>
      </c>
      <c r="B87" s="246" t="s">
        <v>1030</v>
      </c>
      <c r="C87" s="248">
        <v>75</v>
      </c>
      <c r="D87" s="249"/>
      <c r="E87" s="280"/>
    </row>
    <row r="88" spans="1:5" ht="33" customHeight="1">
      <c r="A88" s="277">
        <v>10</v>
      </c>
      <c r="B88" s="246" t="s">
        <v>236</v>
      </c>
      <c r="C88" s="248">
        <v>78</v>
      </c>
      <c r="D88" s="251">
        <f>D65+D69+D75+D77+D79+D81+D83+D86+D87</f>
        <v>247125406</v>
      </c>
      <c r="E88" s="281">
        <f>E65+E69+E75+E77+E79+E81+E83+E86+E87</f>
        <v>344310</v>
      </c>
    </row>
    <row r="89" spans="1:5" ht="21.75" customHeight="1">
      <c r="A89" s="277">
        <v>11</v>
      </c>
      <c r="B89" s="246" t="s">
        <v>237</v>
      </c>
      <c r="C89" s="248">
        <v>79</v>
      </c>
      <c r="D89" s="251">
        <f>D63+D88</f>
        <v>247125406</v>
      </c>
      <c r="E89" s="281">
        <f>E63+E88</f>
        <v>403900</v>
      </c>
    </row>
    <row r="90" spans="1:5" ht="35.25" customHeight="1">
      <c r="A90" s="762">
        <v>12</v>
      </c>
      <c r="B90" s="246" t="s">
        <v>272</v>
      </c>
      <c r="C90" s="248">
        <v>80</v>
      </c>
      <c r="D90" s="763">
        <f>D53-D89</f>
        <v>-247034626</v>
      </c>
      <c r="E90" s="764">
        <f>E53-E89</f>
        <v>-191621844</v>
      </c>
    </row>
    <row r="91" spans="1:5" ht="21.75" customHeight="1">
      <c r="A91" s="762"/>
      <c r="B91" s="246" t="s">
        <v>238</v>
      </c>
      <c r="C91" s="248"/>
      <c r="D91" s="763"/>
      <c r="E91" s="764"/>
    </row>
    <row r="92" spans="1:5" ht="19.5" customHeight="1">
      <c r="A92" s="762" t="s">
        <v>273</v>
      </c>
      <c r="B92" s="246" t="s">
        <v>274</v>
      </c>
      <c r="C92" s="248">
        <v>83</v>
      </c>
      <c r="D92" s="251" t="s">
        <v>619</v>
      </c>
      <c r="E92" s="280" t="s">
        <v>1031</v>
      </c>
    </row>
    <row r="93" spans="1:5" ht="48" customHeight="1" hidden="1">
      <c r="A93" s="762"/>
      <c r="B93" s="246"/>
      <c r="C93" s="248"/>
      <c r="D93" s="249"/>
      <c r="E93" s="280"/>
    </row>
    <row r="94" spans="1:5" ht="29.25" customHeight="1" hidden="1">
      <c r="A94" s="762"/>
      <c r="B94" s="246"/>
      <c r="C94" s="248"/>
      <c r="D94" s="249"/>
      <c r="E94" s="280"/>
    </row>
    <row r="95" spans="1:6" ht="43.5" customHeight="1">
      <c r="A95" s="279" t="s">
        <v>259</v>
      </c>
      <c r="B95" s="246" t="s">
        <v>1032</v>
      </c>
      <c r="C95" s="248">
        <v>84</v>
      </c>
      <c r="D95" s="249"/>
      <c r="E95" s="280"/>
      <c r="F95" s="265" t="s">
        <v>884</v>
      </c>
    </row>
    <row r="96" spans="1:5" ht="30.75" customHeight="1" hidden="1">
      <c r="A96" s="279"/>
      <c r="B96" s="250"/>
      <c r="C96" s="248"/>
      <c r="D96" s="249"/>
      <c r="E96" s="280"/>
    </row>
    <row r="97" spans="1:5" ht="15.75" customHeight="1">
      <c r="A97" s="781" t="s">
        <v>260</v>
      </c>
      <c r="B97" s="246" t="s">
        <v>620</v>
      </c>
      <c r="C97" s="248">
        <v>85</v>
      </c>
      <c r="D97" s="772"/>
      <c r="E97" s="773"/>
    </row>
    <row r="98" spans="1:5" ht="17.25" customHeight="1">
      <c r="A98" s="781"/>
      <c r="B98" s="250" t="s">
        <v>621</v>
      </c>
      <c r="C98" s="248"/>
      <c r="D98" s="772"/>
      <c r="E98" s="773"/>
    </row>
    <row r="99" spans="1:5" ht="15.75" customHeight="1">
      <c r="A99" s="781" t="s">
        <v>261</v>
      </c>
      <c r="B99" s="246" t="s">
        <v>622</v>
      </c>
      <c r="C99" s="784">
        <v>86</v>
      </c>
      <c r="D99" s="772">
        <v>1273122</v>
      </c>
      <c r="E99" s="773">
        <v>285575</v>
      </c>
    </row>
    <row r="100" spans="1:5" ht="17.25" customHeight="1">
      <c r="A100" s="781"/>
      <c r="B100" s="246" t="s">
        <v>623</v>
      </c>
      <c r="C100" s="784"/>
      <c r="D100" s="772"/>
      <c r="E100" s="773"/>
    </row>
    <row r="101" spans="1:5" ht="22.5" customHeight="1">
      <c r="A101" s="279" t="s">
        <v>262</v>
      </c>
      <c r="B101" s="246" t="s">
        <v>1033</v>
      </c>
      <c r="C101" s="248">
        <v>87</v>
      </c>
      <c r="D101" s="249"/>
      <c r="E101" s="280"/>
    </row>
    <row r="102" spans="1:5" ht="24" customHeight="1">
      <c r="A102" s="279" t="s">
        <v>263</v>
      </c>
      <c r="B102" s="246" t="s">
        <v>57</v>
      </c>
      <c r="C102" s="248">
        <v>88</v>
      </c>
      <c r="D102" s="249">
        <v>245761504</v>
      </c>
      <c r="E102" s="280">
        <v>191336269</v>
      </c>
    </row>
    <row r="103" spans="1:5" ht="24.75" customHeight="1" thickBot="1">
      <c r="A103" s="285">
        <v>6</v>
      </c>
      <c r="B103" s="286" t="s">
        <v>239</v>
      </c>
      <c r="C103" s="287">
        <v>90</v>
      </c>
      <c r="D103" s="289">
        <f>D95+D97-D99+D101-D102</f>
        <v>-247034626</v>
      </c>
      <c r="E103" s="290">
        <f>E95+E97-E99+E101-E102</f>
        <v>-191621844</v>
      </c>
    </row>
    <row r="104" ht="18" customHeight="1" thickTop="1"/>
    <row r="105" spans="2:7" ht="15">
      <c r="B105" s="266" t="s">
        <v>59</v>
      </c>
      <c r="C105" s="267"/>
      <c r="D105" s="768" t="s">
        <v>58</v>
      </c>
      <c r="E105" s="769"/>
      <c r="F105" s="263"/>
      <c r="G105" s="263"/>
    </row>
    <row r="106" spans="2:7" ht="18" customHeight="1">
      <c r="B106" s="266" t="s">
        <v>865</v>
      </c>
      <c r="C106" s="267"/>
      <c r="D106" s="768" t="s">
        <v>866</v>
      </c>
      <c r="E106" s="769"/>
      <c r="F106" s="263"/>
      <c r="G106" s="263"/>
    </row>
    <row r="107" spans="3:5" ht="15">
      <c r="C107" s="775"/>
      <c r="D107" s="775"/>
      <c r="E107" s="775"/>
    </row>
    <row r="108" ht="15.75" customHeight="1" hidden="1"/>
    <row r="110" spans="4:5" ht="15">
      <c r="D110" s="768" t="s">
        <v>868</v>
      </c>
      <c r="E110" s="769"/>
    </row>
    <row r="111" spans="4:5" ht="30" customHeight="1">
      <c r="D111" s="768" t="s">
        <v>869</v>
      </c>
      <c r="E111" s="769"/>
    </row>
    <row r="112" ht="36" customHeight="1"/>
    <row r="115" ht="54.75" customHeight="1"/>
  </sheetData>
  <sheetProtection/>
  <mergeCells count="66">
    <mergeCell ref="A99:A100"/>
    <mergeCell ref="C99:C100"/>
    <mergeCell ref="D99:D100"/>
    <mergeCell ref="E99:E100"/>
    <mergeCell ref="A97:A98"/>
    <mergeCell ref="D97:D98"/>
    <mergeCell ref="E97:E98"/>
    <mergeCell ref="A92:A94"/>
    <mergeCell ref="A90:A91"/>
    <mergeCell ref="D90:D91"/>
    <mergeCell ref="E90:E91"/>
    <mergeCell ref="A83:A84"/>
    <mergeCell ref="D83:D84"/>
    <mergeCell ref="E83:E84"/>
    <mergeCell ref="A81:A82"/>
    <mergeCell ref="A79:A80"/>
    <mergeCell ref="D79:D80"/>
    <mergeCell ref="E79:E80"/>
    <mergeCell ref="D81:D82"/>
    <mergeCell ref="E81:E82"/>
    <mergeCell ref="E59:E60"/>
    <mergeCell ref="A56:A57"/>
    <mergeCell ref="A77:A78"/>
    <mergeCell ref="D77:D78"/>
    <mergeCell ref="E77:E78"/>
    <mergeCell ref="A69:A71"/>
    <mergeCell ref="C69:C71"/>
    <mergeCell ref="D69:D71"/>
    <mergeCell ref="E69:E71"/>
    <mergeCell ref="A65:A66"/>
    <mergeCell ref="D65:D66"/>
    <mergeCell ref="E65:E66"/>
    <mergeCell ref="E61:E62"/>
    <mergeCell ref="A61:A62"/>
    <mergeCell ref="B61:B62"/>
    <mergeCell ref="D61:D62"/>
    <mergeCell ref="E56:E57"/>
    <mergeCell ref="A18:A19"/>
    <mergeCell ref="C18:C19"/>
    <mergeCell ref="E25:E27"/>
    <mergeCell ref="A59:A60"/>
    <mergeCell ref="D59:D60"/>
    <mergeCell ref="A25:A27"/>
    <mergeCell ref="C25:C27"/>
    <mergeCell ref="D25:D27"/>
    <mergeCell ref="D56:D57"/>
    <mergeCell ref="A4:E4"/>
    <mergeCell ref="C107:E107"/>
    <mergeCell ref="A5:E5"/>
    <mergeCell ref="B7:B8"/>
    <mergeCell ref="D7:D8"/>
    <mergeCell ref="E7:E8"/>
    <mergeCell ref="A12:A13"/>
    <mergeCell ref="C12:C13"/>
    <mergeCell ref="A16:A17"/>
    <mergeCell ref="C16:C17"/>
    <mergeCell ref="D110:E110"/>
    <mergeCell ref="D111:E111"/>
    <mergeCell ref="A1:B1"/>
    <mergeCell ref="A2:B2"/>
    <mergeCell ref="D12:D13"/>
    <mergeCell ref="E12:E13"/>
    <mergeCell ref="D105:E105"/>
    <mergeCell ref="D106:E106"/>
    <mergeCell ref="D18:D19"/>
    <mergeCell ref="E18:E19"/>
  </mergeCells>
  <printOptions horizontalCentered="1"/>
  <pageMargins left="0.56496063" right="0.236220472440945" top="0.47244094488189" bottom="0.31496062992126" header="0.47244094488189" footer="0.236220472440945"/>
  <pageSetup horizontalDpi="600" verticalDpi="600" orientation="portrait" paperSize="9" scale="95" r:id="rId3"/>
  <headerFooter alignWithMargins="0">
    <oddFooter>&amp;C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8:IQ37"/>
  <sheetViews>
    <sheetView zoomScalePageLayoutView="0" workbookViewId="0" topLeftCell="A1">
      <selection activeCell="A11" sqref="A11"/>
    </sheetView>
  </sheetViews>
  <sheetFormatPr defaultColWidth="10.8515625" defaultRowHeight="12.75"/>
  <cols>
    <col min="1" max="1" width="15.8515625" style="5" customWidth="1"/>
    <col min="2" max="2" width="16.421875" style="5" customWidth="1"/>
    <col min="3" max="3" width="12.140625" style="5" customWidth="1"/>
    <col min="4" max="4" width="14.421875" style="5" customWidth="1"/>
    <col min="5" max="5" width="11.57421875" style="5" customWidth="1"/>
    <col min="6" max="6" width="12.140625" style="5" customWidth="1"/>
    <col min="7" max="7" width="12.421875" style="5" customWidth="1"/>
    <col min="8" max="8" width="10.421875" style="5" customWidth="1"/>
    <col min="9" max="9" width="10.00390625" style="5" customWidth="1"/>
    <col min="10" max="10" width="11.00390625" style="5" customWidth="1"/>
    <col min="11" max="11" width="12.28125" style="5" customWidth="1"/>
    <col min="12" max="12" width="10.8515625" style="5" customWidth="1"/>
    <col min="13" max="13" width="12.57421875" style="5" customWidth="1"/>
    <col min="14" max="14" width="9.8515625" style="5" customWidth="1"/>
    <col min="15" max="15" width="12.57421875" style="5" customWidth="1"/>
    <col min="16" max="16" width="11.8515625" style="5" customWidth="1"/>
    <col min="17" max="17" width="10.00390625" style="5" customWidth="1"/>
    <col min="18" max="18" width="11.140625" style="5" customWidth="1"/>
    <col min="19" max="19" width="12.8515625" style="5" customWidth="1"/>
    <col min="20" max="20" width="13.421875" style="5" customWidth="1"/>
    <col min="21" max="21" width="10.140625" style="5" customWidth="1"/>
    <col min="22" max="22" width="13.421875" style="5" customWidth="1"/>
    <col min="23" max="23" width="12.57421875" style="5" customWidth="1"/>
    <col min="24" max="24" width="9.8515625" style="5" customWidth="1"/>
    <col min="25" max="25" width="10.421875" style="5" customWidth="1"/>
    <col min="26" max="26" width="9.140625" style="5" bestFit="1" customWidth="1"/>
    <col min="27" max="27" width="11.140625" style="5" customWidth="1"/>
    <col min="28" max="28" width="11.421875" style="5" customWidth="1"/>
    <col min="29" max="29" width="9.140625" style="5" bestFit="1" customWidth="1"/>
    <col min="30" max="30" width="11.8515625" style="5" customWidth="1"/>
    <col min="31" max="31" width="9.140625" style="5" bestFit="1" customWidth="1"/>
    <col min="32" max="32" width="9.140625" style="5" customWidth="1"/>
    <col min="33" max="33" width="9.57421875" style="5" customWidth="1"/>
    <col min="34" max="34" width="11.8515625" style="5" customWidth="1"/>
    <col min="35" max="35" width="10.00390625" style="5" customWidth="1"/>
    <col min="36" max="36" width="13.140625" style="5" customWidth="1"/>
    <col min="37" max="37" width="12.8515625" style="5" customWidth="1"/>
    <col min="38" max="38" width="11.7109375" style="5" customWidth="1"/>
    <col min="39" max="39" width="14.00390625" style="5" customWidth="1"/>
    <col min="40" max="40" width="10.8515625" style="5" customWidth="1"/>
    <col min="41" max="41" width="11.8515625" style="5" customWidth="1"/>
    <col min="42" max="42" width="13.140625" style="5" customWidth="1"/>
    <col min="43" max="43" width="9.8515625" style="5" customWidth="1"/>
    <col min="44" max="49" width="9.140625" style="5" customWidth="1"/>
    <col min="50" max="50" width="9.140625" style="5" bestFit="1" customWidth="1"/>
    <col min="51" max="52" width="9.140625" style="5" customWidth="1"/>
    <col min="53" max="58" width="9.140625" style="5" bestFit="1" customWidth="1"/>
    <col min="59" max="59" width="10.57421875" style="5" customWidth="1"/>
    <col min="60" max="60" width="9.8515625" style="5" customWidth="1"/>
    <col min="61" max="61" width="9.140625" style="5" hidden="1" customWidth="1"/>
    <col min="62" max="62" width="10.00390625" style="5" hidden="1" customWidth="1"/>
    <col min="63" max="140" width="9.140625" style="5" hidden="1" customWidth="1"/>
    <col min="141" max="145" width="0" style="5" hidden="1" customWidth="1"/>
    <col min="146" max="146" width="9.140625" style="5" hidden="1" customWidth="1"/>
    <col min="147" max="158" width="0" style="5" hidden="1" customWidth="1"/>
    <col min="159" max="162" width="9.140625" style="5" customWidth="1"/>
    <col min="163" max="163" width="11.8515625" style="5" customWidth="1"/>
    <col min="164" max="164" width="9.140625" style="5" customWidth="1"/>
    <col min="165" max="165" width="0" style="5" hidden="1" customWidth="1"/>
    <col min="166" max="166" width="13.140625" style="5" hidden="1" customWidth="1"/>
    <col min="167" max="167" width="8.00390625" style="5" hidden="1" customWidth="1"/>
    <col min="168" max="168" width="10.421875" style="5" customWidth="1"/>
    <col min="169" max="169" width="10.00390625" style="5" customWidth="1"/>
    <col min="170" max="170" width="10.140625" style="5" customWidth="1"/>
    <col min="171" max="172" width="9.140625" style="5" customWidth="1"/>
    <col min="173" max="173" width="10.57421875" style="5" customWidth="1"/>
    <col min="174" max="174" width="11.140625" style="5" customWidth="1"/>
    <col min="175" max="175" width="13.28125" style="5" customWidth="1"/>
    <col min="176" max="177" width="11.8515625" style="5" customWidth="1"/>
    <col min="178" max="178" width="10.421875" style="5" customWidth="1"/>
    <col min="179" max="179" width="11.140625" style="5" customWidth="1"/>
    <col min="180" max="180" width="9.140625" style="5" customWidth="1"/>
    <col min="181" max="181" width="10.421875" style="5" customWidth="1"/>
    <col min="182" max="182" width="11.140625" style="5" customWidth="1"/>
    <col min="183" max="183" width="7.8515625" style="5" customWidth="1"/>
    <col min="184" max="184" width="10.421875" style="5" customWidth="1"/>
    <col min="185" max="185" width="10.8515625" style="5" customWidth="1"/>
    <col min="186" max="186" width="10.140625" style="5" customWidth="1"/>
    <col min="187" max="187" width="10.421875" style="5" customWidth="1"/>
    <col min="188" max="16384" width="10.8515625" style="5" customWidth="1"/>
  </cols>
  <sheetData>
    <row r="5" ht="13.5" customHeight="1"/>
    <row r="7" ht="13.5" thickBot="1"/>
    <row r="8" spans="1:177" ht="12.75" customHeight="1">
      <c r="A8" s="829" t="s">
        <v>403</v>
      </c>
      <c r="B8" s="829" t="s">
        <v>854</v>
      </c>
      <c r="C8" s="833" t="s">
        <v>461</v>
      </c>
      <c r="D8" s="829" t="s">
        <v>404</v>
      </c>
      <c r="E8" s="829" t="s">
        <v>706</v>
      </c>
      <c r="F8" s="833" t="s">
        <v>461</v>
      </c>
      <c r="G8" s="831" t="s">
        <v>47</v>
      </c>
      <c r="H8" s="831" t="s">
        <v>803</v>
      </c>
      <c r="I8" s="831" t="s">
        <v>804</v>
      </c>
      <c r="J8" s="833" t="s">
        <v>461</v>
      </c>
      <c r="K8" s="831" t="s">
        <v>805</v>
      </c>
      <c r="L8" s="831" t="s">
        <v>706</v>
      </c>
      <c r="M8" s="829" t="s">
        <v>707</v>
      </c>
      <c r="N8" s="829" t="s">
        <v>708</v>
      </c>
      <c r="O8" s="833" t="s">
        <v>461</v>
      </c>
      <c r="P8" s="829" t="s">
        <v>225</v>
      </c>
      <c r="Q8" s="829" t="s">
        <v>709</v>
      </c>
      <c r="R8" s="829" t="s">
        <v>710</v>
      </c>
      <c r="S8" s="829" t="s">
        <v>711</v>
      </c>
      <c r="T8" s="829" t="s">
        <v>646</v>
      </c>
      <c r="U8" s="829" t="s">
        <v>15</v>
      </c>
      <c r="V8" s="833" t="s">
        <v>461</v>
      </c>
      <c r="W8" s="829" t="s">
        <v>226</v>
      </c>
      <c r="X8" s="829" t="s">
        <v>712</v>
      </c>
      <c r="Y8" s="829" t="s">
        <v>713</v>
      </c>
      <c r="Z8" s="829" t="s">
        <v>714</v>
      </c>
      <c r="AA8" s="829" t="s">
        <v>647</v>
      </c>
      <c r="AB8" s="829" t="s">
        <v>16</v>
      </c>
      <c r="AC8" s="833" t="s">
        <v>461</v>
      </c>
      <c r="AD8" s="829" t="s">
        <v>227</v>
      </c>
      <c r="AE8" s="829" t="s">
        <v>715</v>
      </c>
      <c r="AF8" s="833" t="s">
        <v>461</v>
      </c>
      <c r="AG8" s="829" t="s">
        <v>744</v>
      </c>
      <c r="AH8" s="829" t="s">
        <v>228</v>
      </c>
      <c r="AI8" s="833" t="s">
        <v>461</v>
      </c>
      <c r="AJ8" s="829" t="s">
        <v>108</v>
      </c>
      <c r="AK8" s="831" t="s">
        <v>817</v>
      </c>
      <c r="AL8" s="833" t="s">
        <v>461</v>
      </c>
      <c r="AM8" s="824" t="s">
        <v>229</v>
      </c>
      <c r="AN8" s="824" t="s">
        <v>230</v>
      </c>
      <c r="AO8" s="829" t="s">
        <v>231</v>
      </c>
      <c r="AP8" s="831" t="s">
        <v>818</v>
      </c>
      <c r="AQ8" s="833" t="s">
        <v>461</v>
      </c>
      <c r="AR8" s="832" t="s">
        <v>585</v>
      </c>
      <c r="AS8" s="832" t="s">
        <v>96</v>
      </c>
      <c r="AT8" s="843" t="s">
        <v>461</v>
      </c>
      <c r="AU8" s="832" t="s">
        <v>586</v>
      </c>
      <c r="AV8" s="832" t="s">
        <v>97</v>
      </c>
      <c r="AW8" s="843" t="s">
        <v>461</v>
      </c>
      <c r="AX8" s="841" t="s">
        <v>587</v>
      </c>
      <c r="AY8" s="841" t="s">
        <v>98</v>
      </c>
      <c r="AZ8" s="843" t="s">
        <v>461</v>
      </c>
      <c r="BA8" s="841" t="s">
        <v>588</v>
      </c>
      <c r="BB8" s="841" t="s">
        <v>99</v>
      </c>
      <c r="BC8" s="843" t="s">
        <v>461</v>
      </c>
      <c r="BD8" s="832" t="s">
        <v>589</v>
      </c>
      <c r="BE8" s="832" t="s">
        <v>100</v>
      </c>
      <c r="BF8" s="843" t="s">
        <v>461</v>
      </c>
      <c r="BG8" s="832" t="s">
        <v>590</v>
      </c>
      <c r="BH8" s="832" t="s">
        <v>101</v>
      </c>
      <c r="BI8" s="844" t="s">
        <v>461</v>
      </c>
      <c r="BJ8" s="832" t="s">
        <v>591</v>
      </c>
      <c r="BK8" s="832" t="s">
        <v>592</v>
      </c>
      <c r="BL8" s="844" t="s">
        <v>461</v>
      </c>
      <c r="BM8" s="832" t="s">
        <v>593</v>
      </c>
      <c r="BN8" s="832" t="s">
        <v>594</v>
      </c>
      <c r="BO8" s="844" t="s">
        <v>461</v>
      </c>
      <c r="BP8" s="832" t="s">
        <v>595</v>
      </c>
      <c r="BQ8" s="832" t="s">
        <v>596</v>
      </c>
      <c r="BR8" s="844" t="s">
        <v>461</v>
      </c>
      <c r="BS8" s="832" t="s">
        <v>597</v>
      </c>
      <c r="BT8" s="832" t="s">
        <v>598</v>
      </c>
      <c r="BU8" s="844" t="s">
        <v>461</v>
      </c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843" t="s">
        <v>461</v>
      </c>
      <c r="FD8" s="832" t="s">
        <v>591</v>
      </c>
      <c r="FE8" s="832" t="s">
        <v>678</v>
      </c>
      <c r="FF8" s="843" t="s">
        <v>461</v>
      </c>
      <c r="FG8" s="832" t="s">
        <v>593</v>
      </c>
      <c r="FH8" s="832" t="s">
        <v>682</v>
      </c>
      <c r="FI8" s="844" t="s">
        <v>461</v>
      </c>
      <c r="FJ8" s="832" t="s">
        <v>595</v>
      </c>
      <c r="FK8" s="832" t="s">
        <v>596</v>
      </c>
      <c r="FL8" s="843" t="s">
        <v>461</v>
      </c>
      <c r="FM8" s="841" t="s">
        <v>595</v>
      </c>
      <c r="FN8" s="841" t="s">
        <v>103</v>
      </c>
      <c r="FO8" s="843" t="s">
        <v>461</v>
      </c>
      <c r="FP8" s="841" t="s">
        <v>597</v>
      </c>
      <c r="FQ8" s="841" t="s">
        <v>102</v>
      </c>
      <c r="FR8" s="843" t="s">
        <v>461</v>
      </c>
      <c r="FS8" s="847" t="s">
        <v>105</v>
      </c>
      <c r="FT8" s="841" t="s">
        <v>333</v>
      </c>
      <c r="FU8" s="843" t="s">
        <v>461</v>
      </c>
    </row>
    <row r="9" spans="1:177" ht="47.25" customHeight="1" thickBot="1">
      <c r="A9" s="830"/>
      <c r="B9" s="830"/>
      <c r="C9" s="834"/>
      <c r="D9" s="830"/>
      <c r="E9" s="830"/>
      <c r="F9" s="834"/>
      <c r="G9" s="830"/>
      <c r="H9" s="830"/>
      <c r="I9" s="830"/>
      <c r="J9" s="834"/>
      <c r="K9" s="830"/>
      <c r="L9" s="830"/>
      <c r="M9" s="830"/>
      <c r="N9" s="830"/>
      <c r="O9" s="834"/>
      <c r="P9" s="830"/>
      <c r="Q9" s="830"/>
      <c r="R9" s="830"/>
      <c r="S9" s="830"/>
      <c r="T9" s="830"/>
      <c r="U9" s="830"/>
      <c r="V9" s="834"/>
      <c r="W9" s="830"/>
      <c r="X9" s="830"/>
      <c r="Y9" s="830"/>
      <c r="Z9" s="830"/>
      <c r="AA9" s="830"/>
      <c r="AB9" s="830"/>
      <c r="AC9" s="834"/>
      <c r="AD9" s="830"/>
      <c r="AE9" s="830"/>
      <c r="AF9" s="834"/>
      <c r="AG9" s="830"/>
      <c r="AH9" s="830"/>
      <c r="AI9" s="834"/>
      <c r="AJ9" s="830"/>
      <c r="AK9" s="830"/>
      <c r="AL9" s="834"/>
      <c r="AM9" s="825"/>
      <c r="AN9" s="825"/>
      <c r="AO9" s="830"/>
      <c r="AP9" s="830"/>
      <c r="AQ9" s="834"/>
      <c r="AR9" s="832"/>
      <c r="AS9" s="832"/>
      <c r="AT9" s="843"/>
      <c r="AU9" s="832"/>
      <c r="AV9" s="832"/>
      <c r="AW9" s="843"/>
      <c r="AX9" s="841"/>
      <c r="AY9" s="841"/>
      <c r="AZ9" s="843"/>
      <c r="BA9" s="841"/>
      <c r="BB9" s="841"/>
      <c r="BC9" s="843"/>
      <c r="BD9" s="832"/>
      <c r="BE9" s="832"/>
      <c r="BF9" s="843"/>
      <c r="BG9" s="832"/>
      <c r="BH9" s="832"/>
      <c r="BI9" s="844"/>
      <c r="BJ9" s="832"/>
      <c r="BK9" s="832"/>
      <c r="BL9" s="844"/>
      <c r="BM9" s="832"/>
      <c r="BN9" s="832"/>
      <c r="BO9" s="844"/>
      <c r="BP9" s="832"/>
      <c r="BQ9" s="832"/>
      <c r="BR9" s="844"/>
      <c r="BS9" s="832"/>
      <c r="BT9" s="832"/>
      <c r="BU9" s="84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843"/>
      <c r="FD9" s="832"/>
      <c r="FE9" s="832"/>
      <c r="FF9" s="843"/>
      <c r="FG9" s="832"/>
      <c r="FH9" s="832"/>
      <c r="FI9" s="844"/>
      <c r="FJ9" s="832"/>
      <c r="FK9" s="832"/>
      <c r="FL9" s="843"/>
      <c r="FM9" s="841"/>
      <c r="FN9" s="841"/>
      <c r="FO9" s="843"/>
      <c r="FP9" s="841"/>
      <c r="FQ9" s="842"/>
      <c r="FR9" s="843"/>
      <c r="FS9" s="847"/>
      <c r="FT9" s="841"/>
      <c r="FU9" s="843"/>
    </row>
    <row r="10" spans="1:177" ht="18.75" customHeight="1" thickTop="1">
      <c r="A10" s="16">
        <v>1</v>
      </c>
      <c r="B10" s="16">
        <v>2</v>
      </c>
      <c r="C10" s="236">
        <v>3</v>
      </c>
      <c r="D10" s="16">
        <v>4</v>
      </c>
      <c r="E10" s="16">
        <v>5</v>
      </c>
      <c r="F10" s="236">
        <v>6</v>
      </c>
      <c r="G10" s="16">
        <v>7</v>
      </c>
      <c r="H10" s="16">
        <v>8</v>
      </c>
      <c r="I10" s="16">
        <v>9</v>
      </c>
      <c r="J10" s="236">
        <v>10</v>
      </c>
      <c r="K10" s="16">
        <v>11</v>
      </c>
      <c r="L10" s="16">
        <v>12</v>
      </c>
      <c r="M10" s="16">
        <v>13</v>
      </c>
      <c r="N10" s="16">
        <v>14</v>
      </c>
      <c r="O10" s="23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23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236">
        <v>29</v>
      </c>
      <c r="AD10" s="16">
        <v>30</v>
      </c>
      <c r="AE10" s="16">
        <v>31</v>
      </c>
      <c r="AF10" s="236">
        <v>32</v>
      </c>
      <c r="AG10" s="16">
        <v>33</v>
      </c>
      <c r="AH10" s="16">
        <v>34</v>
      </c>
      <c r="AI10" s="236">
        <v>35</v>
      </c>
      <c r="AJ10" s="239">
        <v>36</v>
      </c>
      <c r="AK10" s="239">
        <v>37</v>
      </c>
      <c r="AL10" s="236">
        <v>38</v>
      </c>
      <c r="AM10" s="239">
        <v>39</v>
      </c>
      <c r="AN10" s="239">
        <v>40</v>
      </c>
      <c r="AO10" s="239">
        <v>41</v>
      </c>
      <c r="AP10" s="239">
        <v>42</v>
      </c>
      <c r="AQ10" s="236">
        <v>43</v>
      </c>
      <c r="AR10" s="16">
        <v>44</v>
      </c>
      <c r="AS10" s="16">
        <v>45</v>
      </c>
      <c r="AT10" s="236">
        <v>46</v>
      </c>
      <c r="AU10" s="16">
        <v>47</v>
      </c>
      <c r="AV10" s="16">
        <v>48</v>
      </c>
      <c r="AW10" s="236">
        <v>49</v>
      </c>
      <c r="AX10" s="16">
        <v>50</v>
      </c>
      <c r="AY10" s="16">
        <v>51</v>
      </c>
      <c r="AZ10" s="236">
        <v>52</v>
      </c>
      <c r="BA10" s="16">
        <v>53</v>
      </c>
      <c r="BB10" s="16">
        <v>54</v>
      </c>
      <c r="BC10" s="236">
        <v>55</v>
      </c>
      <c r="BD10" s="16">
        <v>56</v>
      </c>
      <c r="BE10" s="16">
        <v>57</v>
      </c>
      <c r="BF10" s="236">
        <v>58</v>
      </c>
      <c r="BG10" s="16">
        <v>59</v>
      </c>
      <c r="BH10" s="16">
        <v>60</v>
      </c>
      <c r="BI10" s="16">
        <v>61</v>
      </c>
      <c r="BJ10" s="16">
        <v>62</v>
      </c>
      <c r="BK10" s="16">
        <v>63</v>
      </c>
      <c r="BL10" s="16">
        <v>64</v>
      </c>
      <c r="BM10" s="16">
        <v>65</v>
      </c>
      <c r="BN10" s="16">
        <v>66</v>
      </c>
      <c r="BO10" s="16">
        <v>67</v>
      </c>
      <c r="BP10" s="16">
        <v>68</v>
      </c>
      <c r="BQ10" s="16">
        <v>69</v>
      </c>
      <c r="BR10" s="16">
        <v>70</v>
      </c>
      <c r="BS10" s="16">
        <v>71</v>
      </c>
      <c r="BT10" s="16">
        <v>72</v>
      </c>
      <c r="BU10" s="16">
        <v>73</v>
      </c>
      <c r="BV10" s="16">
        <v>74</v>
      </c>
      <c r="BW10" s="16">
        <v>75</v>
      </c>
      <c r="BX10" s="16">
        <v>76</v>
      </c>
      <c r="BY10" s="16">
        <v>77</v>
      </c>
      <c r="BZ10" s="16">
        <v>78</v>
      </c>
      <c r="CA10" s="16">
        <v>79</v>
      </c>
      <c r="CB10" s="16">
        <v>80</v>
      </c>
      <c r="CC10" s="16">
        <v>81</v>
      </c>
      <c r="CD10" s="16">
        <v>82</v>
      </c>
      <c r="CE10" s="16">
        <v>83</v>
      </c>
      <c r="CF10" s="16">
        <v>84</v>
      </c>
      <c r="CG10" s="16">
        <v>85</v>
      </c>
      <c r="CH10" s="16">
        <v>86</v>
      </c>
      <c r="CI10" s="16">
        <v>87</v>
      </c>
      <c r="CJ10" s="16">
        <v>88</v>
      </c>
      <c r="CK10" s="16">
        <v>89</v>
      </c>
      <c r="CL10" s="16">
        <v>90</v>
      </c>
      <c r="CM10" s="16">
        <v>91</v>
      </c>
      <c r="CN10" s="16">
        <v>92</v>
      </c>
      <c r="CO10" s="16">
        <v>93</v>
      </c>
      <c r="CP10" s="16">
        <v>94</v>
      </c>
      <c r="CQ10" s="16">
        <v>95</v>
      </c>
      <c r="CR10" s="16">
        <v>96</v>
      </c>
      <c r="CS10" s="16">
        <v>97</v>
      </c>
      <c r="CT10" s="16">
        <v>98</v>
      </c>
      <c r="CU10" s="16">
        <v>99</v>
      </c>
      <c r="CV10" s="16">
        <v>100</v>
      </c>
      <c r="CW10" s="16">
        <v>101</v>
      </c>
      <c r="CX10" s="16">
        <v>102</v>
      </c>
      <c r="CY10" s="16">
        <v>103</v>
      </c>
      <c r="CZ10" s="16">
        <v>104</v>
      </c>
      <c r="DA10" s="16">
        <v>105</v>
      </c>
      <c r="DB10" s="16">
        <v>106</v>
      </c>
      <c r="DC10" s="16">
        <v>107</v>
      </c>
      <c r="DD10" s="16">
        <v>108</v>
      </c>
      <c r="DE10" s="16">
        <v>109</v>
      </c>
      <c r="DF10" s="16">
        <v>110</v>
      </c>
      <c r="DG10" s="16">
        <v>111</v>
      </c>
      <c r="DH10" s="16">
        <v>112</v>
      </c>
      <c r="DI10" s="16">
        <v>113</v>
      </c>
      <c r="DJ10" s="16">
        <v>114</v>
      </c>
      <c r="DK10" s="16">
        <v>115</v>
      </c>
      <c r="DL10" s="16">
        <v>116</v>
      </c>
      <c r="DM10" s="16">
        <v>117</v>
      </c>
      <c r="DN10" s="16">
        <v>118</v>
      </c>
      <c r="DO10" s="16">
        <v>119</v>
      </c>
      <c r="DP10" s="16">
        <v>120</v>
      </c>
      <c r="DQ10" s="16">
        <v>121</v>
      </c>
      <c r="DR10" s="16">
        <v>122</v>
      </c>
      <c r="DS10" s="16">
        <v>123</v>
      </c>
      <c r="DT10" s="16">
        <v>124</v>
      </c>
      <c r="DU10" s="16">
        <v>125</v>
      </c>
      <c r="DV10" s="16">
        <v>126</v>
      </c>
      <c r="DW10" s="16">
        <v>127</v>
      </c>
      <c r="DX10" s="16">
        <v>128</v>
      </c>
      <c r="DY10" s="16">
        <v>129</v>
      </c>
      <c r="DZ10" s="16">
        <v>130</v>
      </c>
      <c r="EA10" s="16">
        <v>131</v>
      </c>
      <c r="EB10" s="16">
        <v>132</v>
      </c>
      <c r="EC10" s="16">
        <v>133</v>
      </c>
      <c r="ED10" s="16">
        <v>134</v>
      </c>
      <c r="EE10" s="16">
        <v>135</v>
      </c>
      <c r="EF10" s="16">
        <v>136</v>
      </c>
      <c r="EG10" s="16">
        <v>137</v>
      </c>
      <c r="EH10" s="16">
        <v>138</v>
      </c>
      <c r="EI10" s="16">
        <v>139</v>
      </c>
      <c r="EJ10" s="16">
        <v>140</v>
      </c>
      <c r="EK10" s="16">
        <v>141</v>
      </c>
      <c r="EL10" s="16">
        <v>142</v>
      </c>
      <c r="EM10" s="16">
        <v>143</v>
      </c>
      <c r="EN10" s="16">
        <v>144</v>
      </c>
      <c r="EO10" s="16">
        <v>145</v>
      </c>
      <c r="EP10" s="16">
        <v>146</v>
      </c>
      <c r="EQ10" s="16">
        <v>147</v>
      </c>
      <c r="ER10" s="16">
        <v>148</v>
      </c>
      <c r="ES10" s="16">
        <v>149</v>
      </c>
      <c r="ET10" s="16">
        <v>150</v>
      </c>
      <c r="EU10" s="16">
        <v>151</v>
      </c>
      <c r="EV10" s="16">
        <v>152</v>
      </c>
      <c r="EW10" s="16">
        <v>153</v>
      </c>
      <c r="EX10" s="16">
        <v>154</v>
      </c>
      <c r="EY10" s="16">
        <v>155</v>
      </c>
      <c r="EZ10" s="16">
        <v>156</v>
      </c>
      <c r="FA10" s="16">
        <v>157</v>
      </c>
      <c r="FB10" s="16">
        <v>158</v>
      </c>
      <c r="FC10" s="236">
        <v>159</v>
      </c>
      <c r="FD10" s="16">
        <v>160</v>
      </c>
      <c r="FE10" s="16">
        <v>161</v>
      </c>
      <c r="FF10" s="236">
        <v>162</v>
      </c>
      <c r="FG10" s="16">
        <v>163</v>
      </c>
      <c r="FH10" s="16">
        <v>164</v>
      </c>
      <c r="FI10" s="16">
        <v>165</v>
      </c>
      <c r="FJ10" s="16">
        <v>166</v>
      </c>
      <c r="FK10" s="16">
        <v>167</v>
      </c>
      <c r="FL10" s="236">
        <v>168</v>
      </c>
      <c r="FM10" s="16">
        <v>169</v>
      </c>
      <c r="FN10" s="16">
        <v>170</v>
      </c>
      <c r="FO10" s="236">
        <v>171</v>
      </c>
      <c r="FP10" s="16">
        <v>172</v>
      </c>
      <c r="FQ10" s="16">
        <v>173</v>
      </c>
      <c r="FR10" s="236">
        <v>174</v>
      </c>
      <c r="FS10" s="16">
        <v>175</v>
      </c>
      <c r="FT10" s="16">
        <v>176</v>
      </c>
      <c r="FU10" s="236">
        <v>177</v>
      </c>
    </row>
    <row r="11" spans="1:177" ht="22.5" customHeight="1" thickBot="1">
      <c r="A11" s="20">
        <f>'03'!E20</f>
        <v>0</v>
      </c>
      <c r="B11" s="20">
        <f>'ANEXA 40 a'!D16</f>
        <v>0</v>
      </c>
      <c r="C11" s="234">
        <f>A11-B11</f>
        <v>0</v>
      </c>
      <c r="D11" s="20">
        <f>'03'!E21</f>
        <v>0</v>
      </c>
      <c r="E11" s="20">
        <f>'ANEXA 40 a'!E16</f>
        <v>0</v>
      </c>
      <c r="F11" s="234">
        <f>D11-E11</f>
        <v>0</v>
      </c>
      <c r="G11" s="20">
        <f>'03'!G20</f>
        <v>0</v>
      </c>
      <c r="H11" s="20">
        <f>'ANEXA 40 a'!D31</f>
        <v>0</v>
      </c>
      <c r="I11" s="20">
        <f>'ANEXA 40 a'!D36</f>
        <v>0</v>
      </c>
      <c r="J11" s="234">
        <f>G11-(H11+I11)</f>
        <v>0</v>
      </c>
      <c r="K11" s="20">
        <f>'03'!D21</f>
        <v>-191359722</v>
      </c>
      <c r="L11" s="20">
        <f>'ANEXA 40 a'!E16</f>
        <v>0</v>
      </c>
      <c r="M11" s="20">
        <f>'ANEXA 40 a'!E17</f>
        <v>-191359722</v>
      </c>
      <c r="N11" s="20">
        <f>'ANEXA 40 a'!E23</f>
        <v>0</v>
      </c>
      <c r="O11" s="234">
        <f>K11-(M11+N11)</f>
        <v>0</v>
      </c>
      <c r="P11" s="20">
        <f>'04'!D22</f>
        <v>0</v>
      </c>
      <c r="Q11" s="20">
        <f>'ANEXA 40 a'!D46</f>
        <v>0</v>
      </c>
      <c r="R11" s="20">
        <f>'ANEXA 40 a'!D51</f>
        <v>0</v>
      </c>
      <c r="S11" s="20">
        <f>'ANEXA 40 a'!D63</f>
        <v>0</v>
      </c>
      <c r="T11" s="20">
        <f>'ANEXA 40 a'!D66+'ANEXA 40 a'!D69+'ANEXA 40 a'!D70</f>
        <v>0</v>
      </c>
      <c r="U11" s="20">
        <f>'ANEXA 40 a'!D82+'ANEXA 40 a'!D86</f>
        <v>0</v>
      </c>
      <c r="V11" s="234">
        <f>P11-(Q11+R11+S11+T11+U11)</f>
        <v>0</v>
      </c>
      <c r="W11" s="20">
        <f>'04'!D25</f>
        <v>3</v>
      </c>
      <c r="X11" s="20">
        <f>'ANEXA 40 a'!E46</f>
        <v>0</v>
      </c>
      <c r="Y11" s="20">
        <f>'ANEXA 40 a'!E51</f>
        <v>0</v>
      </c>
      <c r="Z11" s="20">
        <f>'ANEXA 40 a'!E63</f>
        <v>3</v>
      </c>
      <c r="AA11" s="20">
        <f>'ANEXA 40 a'!E66+'ANEXA 40 a'!E69+'ANEXA 40 a'!E70</f>
        <v>0</v>
      </c>
      <c r="AB11" s="20">
        <f>'ANEXA 40 a'!E82+'ANEXA 40 a'!E86</f>
        <v>0</v>
      </c>
      <c r="AC11" s="234">
        <f>W11-(X11+Y11+Z11+AA11+AB11)</f>
        <v>0</v>
      </c>
      <c r="AD11" s="20">
        <f>'04'!E22</f>
        <v>0</v>
      </c>
      <c r="AE11" s="20">
        <f>'ANEXA 40 a'!D62</f>
        <v>0</v>
      </c>
      <c r="AF11" s="234">
        <f>AD11-AE11</f>
        <v>0</v>
      </c>
      <c r="AG11" s="20">
        <f>'ANEXA 40 a'!E62</f>
        <v>0</v>
      </c>
      <c r="AH11" s="20">
        <f>'04'!E25</f>
        <v>0</v>
      </c>
      <c r="AI11" s="234">
        <f>AG11-AH11</f>
        <v>0</v>
      </c>
      <c r="AJ11" s="9">
        <f>'03'!F21</f>
        <v>-191359722</v>
      </c>
      <c r="AK11" s="9">
        <f>'CONT EXEC - CHELT'!H12</f>
        <v>191359722</v>
      </c>
      <c r="AL11" s="234">
        <f>AJ11-AK11</f>
        <v>-382719444</v>
      </c>
      <c r="AM11" s="9">
        <f>'02'!F37</f>
        <v>191336269</v>
      </c>
      <c r="AN11" s="9">
        <f>'02'!F45</f>
        <v>0</v>
      </c>
      <c r="AO11" s="9">
        <f>'02'!F55</f>
        <v>0</v>
      </c>
      <c r="AP11" s="9">
        <f>'CONT EXEC - CHELT'!J12</f>
        <v>191336269</v>
      </c>
      <c r="AQ11" s="234">
        <f>(AM11+AN11+AO11)-AP11</f>
        <v>0</v>
      </c>
      <c r="AR11" s="22">
        <f>'ANEXA 29'!D12</f>
        <v>0</v>
      </c>
      <c r="AS11" s="22">
        <f>'ANEXA 40 a'!D69+'ANEXA 40 a'!D70+'ANEXA 40 a'!D86</f>
        <v>0</v>
      </c>
      <c r="AT11" s="238">
        <f>AR11-AS11</f>
        <v>0</v>
      </c>
      <c r="AU11" s="22">
        <f>'ANEXA 29'!E12</f>
        <v>0</v>
      </c>
      <c r="AV11" s="22">
        <f>'ANEXA 40 a'!E69+'ANEXA 40 a'!E70+'ANEXA 40 a'!E86</f>
        <v>0</v>
      </c>
      <c r="AW11" s="238">
        <f>AU11-AV11</f>
        <v>0</v>
      </c>
      <c r="AX11" s="22">
        <f>'ANEXA 29'!D15</f>
        <v>0</v>
      </c>
      <c r="AY11" s="22">
        <f>'ANEXA 40 a'!D79</f>
        <v>0</v>
      </c>
      <c r="AZ11" s="238">
        <f>AX11-AY11</f>
        <v>0</v>
      </c>
      <c r="BA11" s="22">
        <f>'ANEXA 29'!E15</f>
        <v>0</v>
      </c>
      <c r="BB11" s="22">
        <f>'ANEXA 40 a'!E79</f>
        <v>0</v>
      </c>
      <c r="BC11" s="238">
        <f>BA11-BB11</f>
        <v>0</v>
      </c>
      <c r="BD11" s="22">
        <f>'ANEXA 29'!D18</f>
        <v>0</v>
      </c>
      <c r="BE11" s="22">
        <f>'ANEXA 40 a'!D82</f>
        <v>0</v>
      </c>
      <c r="BF11" s="238">
        <f>BD11-BE11</f>
        <v>0</v>
      </c>
      <c r="BG11" s="22">
        <f>'ANEXA 29'!E18</f>
        <v>0</v>
      </c>
      <c r="BH11" s="22">
        <f>'ANEXA 40 a'!E82</f>
        <v>0</v>
      </c>
      <c r="BI11" s="13">
        <f>BG11-BH11</f>
        <v>0</v>
      </c>
      <c r="BJ11" s="12">
        <f>'[1]ANEXA 29'!E22</f>
        <v>0</v>
      </c>
      <c r="BK11" s="12"/>
      <c r="BL11" s="13">
        <f>BJ11-BK11</f>
        <v>0</v>
      </c>
      <c r="BM11" s="12">
        <f>'[1]ANEXA 29'!F22</f>
        <v>0</v>
      </c>
      <c r="BN11" s="12"/>
      <c r="BO11" s="13">
        <f>BM11-BN11</f>
        <v>0</v>
      </c>
      <c r="BP11" s="12">
        <f>'[1]ANEXA 29'!E25</f>
        <v>0</v>
      </c>
      <c r="BQ11" s="12">
        <f>'[1]ANEXA 40 c'!E36</f>
        <v>0</v>
      </c>
      <c r="BR11" s="13">
        <f>BP11-BQ11</f>
        <v>0</v>
      </c>
      <c r="BS11" s="12">
        <f>'[1]ANEXA 29'!F25</f>
        <v>0</v>
      </c>
      <c r="BT11" s="12">
        <f>'[1]ANEXA 40 c'!F36</f>
        <v>0</v>
      </c>
      <c r="BU11" s="13">
        <f>BS11-BT11</f>
        <v>0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238">
        <f>BG11-BH11</f>
        <v>0</v>
      </c>
      <c r="FD11" s="22">
        <f>'ANEXA 29'!D21</f>
        <v>0</v>
      </c>
      <c r="FE11" s="22">
        <f>'ANEXA 40 a'!D85</f>
        <v>0</v>
      </c>
      <c r="FF11" s="238">
        <f>FD11-FE11</f>
        <v>0</v>
      </c>
      <c r="FG11" s="22">
        <f>'ANEXA 29'!E21</f>
        <v>0</v>
      </c>
      <c r="FH11" s="22">
        <f>'ANEXA 40 a'!E85</f>
        <v>0</v>
      </c>
      <c r="FI11" s="13">
        <f>FG11-FH11</f>
        <v>0</v>
      </c>
      <c r="FJ11" s="12">
        <f>'[1]ANEXA 29'!CY25</f>
        <v>0</v>
      </c>
      <c r="FK11" s="12">
        <f>'[1]ANEXA 40 c'!CY36</f>
        <v>0</v>
      </c>
      <c r="FL11" s="238">
        <f>FJ11-FK11</f>
        <v>0</v>
      </c>
      <c r="FM11" s="22">
        <f>'ANEXA 29'!D24</f>
        <v>0</v>
      </c>
      <c r="FN11" s="22">
        <f>'ANEXA 40 a'!D59</f>
        <v>0</v>
      </c>
      <c r="FO11" s="238">
        <f>FM11-FN11</f>
        <v>0</v>
      </c>
      <c r="FP11" s="22">
        <f>'ANEXA 29'!E24</f>
        <v>3</v>
      </c>
      <c r="FQ11" s="22">
        <f>'ANEXA 40 a'!E59</f>
        <v>3</v>
      </c>
      <c r="FR11" s="238">
        <f>FP11-FQ11</f>
        <v>0</v>
      </c>
      <c r="FS11" s="22">
        <f>'03'!$F$21</f>
        <v>-191359722</v>
      </c>
      <c r="FT11" s="22">
        <f>'CONT EXEC - CHELT'!H93</f>
        <v>191359722</v>
      </c>
      <c r="FU11" s="238">
        <f>FS11-FT11</f>
        <v>-382719444</v>
      </c>
    </row>
    <row r="12" spans="23:28" ht="12.75">
      <c r="W12" s="21"/>
      <c r="X12" s="21"/>
      <c r="Y12" s="21"/>
      <c r="Z12" s="21"/>
      <c r="AA12" s="21"/>
      <c r="AB12" s="21"/>
    </row>
    <row r="13" spans="162:188" ht="12.75"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</row>
    <row r="14" spans="1:251" s="7" customFormat="1" ht="12" customHeight="1" hidden="1">
      <c r="A14" s="831" t="s">
        <v>927</v>
      </c>
      <c r="B14" s="826" t="s">
        <v>928</v>
      </c>
      <c r="C14" s="845" t="s">
        <v>461</v>
      </c>
      <c r="D14" s="831" t="s">
        <v>929</v>
      </c>
      <c r="E14" s="826" t="s">
        <v>930</v>
      </c>
      <c r="F14" s="845" t="s">
        <v>461</v>
      </c>
      <c r="G14" s="831" t="s">
        <v>931</v>
      </c>
      <c r="H14" s="826" t="s">
        <v>932</v>
      </c>
      <c r="I14" s="845" t="s">
        <v>461</v>
      </c>
      <c r="J14" s="831" t="s">
        <v>933</v>
      </c>
      <c r="K14" s="826" t="s">
        <v>934</v>
      </c>
      <c r="L14" s="231"/>
      <c r="M14" s="845" t="s">
        <v>461</v>
      </c>
      <c r="N14" s="831" t="s">
        <v>935</v>
      </c>
      <c r="O14" s="826" t="s">
        <v>936</v>
      </c>
      <c r="P14" s="845" t="s">
        <v>461</v>
      </c>
      <c r="Q14" s="831" t="s">
        <v>937</v>
      </c>
      <c r="R14" s="826" t="s">
        <v>938</v>
      </c>
      <c r="S14" s="850" t="s">
        <v>461</v>
      </c>
      <c r="T14" s="831" t="s">
        <v>939</v>
      </c>
      <c r="U14" s="826" t="s">
        <v>940</v>
      </c>
      <c r="V14" s="845" t="s">
        <v>461</v>
      </c>
      <c r="W14" s="831" t="s">
        <v>941</v>
      </c>
      <c r="X14" s="854" t="s">
        <v>942</v>
      </c>
      <c r="Y14" s="845" t="s">
        <v>461</v>
      </c>
      <c r="Z14" s="848" t="s">
        <v>943</v>
      </c>
      <c r="AA14" s="826" t="s">
        <v>944</v>
      </c>
      <c r="AB14" s="845" t="s">
        <v>461</v>
      </c>
      <c r="AC14" s="831" t="s">
        <v>945</v>
      </c>
      <c r="AD14" s="826" t="s">
        <v>946</v>
      </c>
      <c r="AE14" s="845" t="s">
        <v>461</v>
      </c>
      <c r="AF14" s="826" t="s">
        <v>947</v>
      </c>
      <c r="AG14" s="826" t="s">
        <v>948</v>
      </c>
      <c r="AH14" s="852" t="s">
        <v>461</v>
      </c>
      <c r="AI14" s="831" t="s">
        <v>949</v>
      </c>
      <c r="AJ14" s="826" t="s">
        <v>950</v>
      </c>
      <c r="AK14" s="831" t="s">
        <v>461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857"/>
      <c r="DN14" s="856"/>
      <c r="DO14" s="856"/>
      <c r="DP14" s="857"/>
      <c r="DQ14" s="856"/>
      <c r="DR14" s="856"/>
      <c r="DS14" s="11"/>
      <c r="DT14" s="11"/>
      <c r="DU14" s="11"/>
      <c r="DV14" s="857"/>
      <c r="DW14" s="856"/>
      <c r="DX14" s="856"/>
      <c r="DY14" s="857"/>
      <c r="DZ14" s="856"/>
      <c r="EA14" s="856"/>
      <c r="EB14" s="857"/>
      <c r="EC14" s="856"/>
      <c r="ED14" s="856"/>
      <c r="EE14" s="857"/>
      <c r="EF14" s="856"/>
      <c r="EG14" s="856"/>
      <c r="EH14" s="857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7" customFormat="1" ht="26.25" customHeight="1" hidden="1">
      <c r="A15" s="832"/>
      <c r="B15" s="838"/>
      <c r="C15" s="846"/>
      <c r="D15" s="832"/>
      <c r="E15" s="838"/>
      <c r="F15" s="846"/>
      <c r="G15" s="832"/>
      <c r="H15" s="838"/>
      <c r="I15" s="846"/>
      <c r="J15" s="832"/>
      <c r="K15" s="838"/>
      <c r="L15" s="230"/>
      <c r="M15" s="846"/>
      <c r="N15" s="832"/>
      <c r="O15" s="838"/>
      <c r="P15" s="846"/>
      <c r="Q15" s="832"/>
      <c r="R15" s="838"/>
      <c r="S15" s="851"/>
      <c r="T15" s="832"/>
      <c r="U15" s="838"/>
      <c r="V15" s="846"/>
      <c r="W15" s="832"/>
      <c r="X15" s="855"/>
      <c r="Y15" s="846"/>
      <c r="Z15" s="849"/>
      <c r="AA15" s="838"/>
      <c r="AB15" s="846"/>
      <c r="AC15" s="832"/>
      <c r="AD15" s="838"/>
      <c r="AE15" s="846"/>
      <c r="AF15" s="838"/>
      <c r="AG15" s="838"/>
      <c r="AH15" s="853"/>
      <c r="AI15" s="832"/>
      <c r="AJ15" s="838"/>
      <c r="AK15" s="832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857"/>
      <c r="DN15" s="856"/>
      <c r="DO15" s="856"/>
      <c r="DP15" s="857"/>
      <c r="DQ15" s="856"/>
      <c r="DR15" s="856"/>
      <c r="DS15" s="11"/>
      <c r="DT15" s="11"/>
      <c r="DU15" s="11"/>
      <c r="DV15" s="857"/>
      <c r="DW15" s="856"/>
      <c r="DX15" s="856"/>
      <c r="DY15" s="857"/>
      <c r="DZ15" s="856"/>
      <c r="EA15" s="856"/>
      <c r="EB15" s="857"/>
      <c r="EC15" s="856"/>
      <c r="ED15" s="856"/>
      <c r="EE15" s="857"/>
      <c r="EF15" s="856"/>
      <c r="EG15" s="856"/>
      <c r="EH15" s="857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7" customFormat="1" ht="12.75" hidden="1">
      <c r="A16" s="25">
        <v>502</v>
      </c>
      <c r="B16" s="25">
        <f>A16+1</f>
        <v>503</v>
      </c>
      <c r="C16" s="25">
        <f aca="true" t="shared" si="0" ref="C16:Y16">B16+1</f>
        <v>504</v>
      </c>
      <c r="D16" s="25">
        <f t="shared" si="0"/>
        <v>505</v>
      </c>
      <c r="E16" s="25">
        <f t="shared" si="0"/>
        <v>506</v>
      </c>
      <c r="F16" s="25">
        <f t="shared" si="0"/>
        <v>507</v>
      </c>
      <c r="G16" s="25">
        <f t="shared" si="0"/>
        <v>508</v>
      </c>
      <c r="H16" s="25">
        <f t="shared" si="0"/>
        <v>509</v>
      </c>
      <c r="I16" s="25">
        <f t="shared" si="0"/>
        <v>510</v>
      </c>
      <c r="J16" s="25">
        <f t="shared" si="0"/>
        <v>511</v>
      </c>
      <c r="K16" s="25">
        <f t="shared" si="0"/>
        <v>512</v>
      </c>
      <c r="L16" s="25"/>
      <c r="M16" s="25">
        <f>K16+1</f>
        <v>513</v>
      </c>
      <c r="N16" s="25">
        <f t="shared" si="0"/>
        <v>514</v>
      </c>
      <c r="O16" s="25">
        <f t="shared" si="0"/>
        <v>515</v>
      </c>
      <c r="P16" s="25">
        <f t="shared" si="0"/>
        <v>516</v>
      </c>
      <c r="Q16" s="25">
        <f t="shared" si="0"/>
        <v>517</v>
      </c>
      <c r="R16" s="25">
        <f t="shared" si="0"/>
        <v>518</v>
      </c>
      <c r="S16" s="57">
        <f t="shared" si="0"/>
        <v>519</v>
      </c>
      <c r="T16" s="25">
        <f t="shared" si="0"/>
        <v>520</v>
      </c>
      <c r="U16" s="25">
        <f t="shared" si="0"/>
        <v>521</v>
      </c>
      <c r="V16" s="24">
        <f t="shared" si="0"/>
        <v>522</v>
      </c>
      <c r="W16" s="25">
        <f t="shared" si="0"/>
        <v>523</v>
      </c>
      <c r="X16" s="57">
        <f t="shared" si="0"/>
        <v>524</v>
      </c>
      <c r="Y16" s="24">
        <f t="shared" si="0"/>
        <v>525</v>
      </c>
      <c r="Z16" s="56">
        <v>525</v>
      </c>
      <c r="AA16" s="25">
        <f aca="true" t="shared" si="1" ref="AA16:AK16">Z16+1</f>
        <v>526</v>
      </c>
      <c r="AB16" s="24">
        <f t="shared" si="1"/>
        <v>527</v>
      </c>
      <c r="AC16" s="25">
        <f t="shared" si="1"/>
        <v>528</v>
      </c>
      <c r="AD16" s="25">
        <f t="shared" si="1"/>
        <v>529</v>
      </c>
      <c r="AE16" s="24">
        <f t="shared" si="1"/>
        <v>530</v>
      </c>
      <c r="AF16" s="24">
        <f t="shared" si="1"/>
        <v>531</v>
      </c>
      <c r="AG16" s="24">
        <f t="shared" si="1"/>
        <v>532</v>
      </c>
      <c r="AH16" s="24">
        <f t="shared" si="1"/>
        <v>533</v>
      </c>
      <c r="AI16" s="24">
        <f t="shared" si="1"/>
        <v>534</v>
      </c>
      <c r="AJ16" s="25">
        <f t="shared" si="1"/>
        <v>535</v>
      </c>
      <c r="AK16" s="25">
        <f t="shared" si="1"/>
        <v>536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7" customFormat="1" ht="13.5" hidden="1" thickBot="1">
      <c r="A17" s="58">
        <f>'01'!D95</f>
        <v>0</v>
      </c>
      <c r="B17" s="58">
        <f>SUM('ANEXA 34'!C12:'ANEXA 34'!C27)</f>
        <v>0</v>
      </c>
      <c r="C17" s="10">
        <f>A17-B17</f>
        <v>0</v>
      </c>
      <c r="D17" s="58">
        <f>'01'!E95</f>
        <v>0</v>
      </c>
      <c r="E17" s="58">
        <f>SUM('ANEXA 34'!F12:'ANEXA 34'!F27)</f>
        <v>0</v>
      </c>
      <c r="F17" s="10">
        <f>D17-E17</f>
        <v>0</v>
      </c>
      <c r="G17" s="58">
        <f>'01'!D97</f>
        <v>0</v>
      </c>
      <c r="H17" s="58">
        <f>'ANEXA 34'!C28</f>
        <v>0</v>
      </c>
      <c r="I17" s="10">
        <f>G17-H17</f>
        <v>0</v>
      </c>
      <c r="J17" s="58">
        <f>'01'!E97</f>
        <v>0</v>
      </c>
      <c r="K17" s="58">
        <f>'ANEXA 34'!F28</f>
        <v>0</v>
      </c>
      <c r="L17" s="58"/>
      <c r="M17" s="10">
        <f>J17-K17</f>
        <v>0</v>
      </c>
      <c r="N17" s="58">
        <f>'01'!D99</f>
        <v>1273122</v>
      </c>
      <c r="O17" s="58">
        <f>'ANEXA 34'!C29</f>
        <v>0</v>
      </c>
      <c r="P17" s="10">
        <f>N17-O17</f>
        <v>1273122</v>
      </c>
      <c r="Q17" s="58">
        <f>'01'!E99</f>
        <v>285575</v>
      </c>
      <c r="R17" s="58">
        <f>'ANEXA 34'!F29</f>
        <v>0</v>
      </c>
      <c r="S17" s="59">
        <f>Q17-R17</f>
        <v>285575</v>
      </c>
      <c r="T17" s="58">
        <f>'01'!D101</f>
        <v>0</v>
      </c>
      <c r="U17" s="58">
        <f>'ANEXA 34'!C30</f>
        <v>0</v>
      </c>
      <c r="V17" s="10">
        <f>T17-U17</f>
        <v>0</v>
      </c>
      <c r="W17" s="58">
        <f>'01'!E101</f>
        <v>0</v>
      </c>
      <c r="X17" s="60">
        <f>'ANEXA 34'!F30</f>
        <v>0</v>
      </c>
      <c r="Y17" s="10">
        <f>W17-X17</f>
        <v>0</v>
      </c>
      <c r="Z17" s="62">
        <f>'01'!D102</f>
        <v>245761504</v>
      </c>
      <c r="AA17" s="58">
        <f>'ANEXA 34'!C31</f>
        <v>0</v>
      </c>
      <c r="AB17" s="10">
        <f>Z17-AA17</f>
        <v>245761504</v>
      </c>
      <c r="AC17" s="58">
        <f>'01'!E102</f>
        <v>191336269</v>
      </c>
      <c r="AD17" s="58">
        <f>'ANEXA 34'!F31</f>
        <v>0</v>
      </c>
      <c r="AE17" s="10">
        <f>AC17-AD17</f>
        <v>191336269</v>
      </c>
      <c r="AF17" s="58">
        <f>'01'!D103</f>
        <v>-247034626</v>
      </c>
      <c r="AG17" s="58">
        <f>'ANEXA 34'!C32</f>
        <v>0</v>
      </c>
      <c r="AH17" s="10">
        <f>AF17-AG17</f>
        <v>-247034626</v>
      </c>
      <c r="AI17" s="58">
        <f>'01'!E103</f>
        <v>-191621844</v>
      </c>
      <c r="AJ17" s="58">
        <f>'ANEXA 34'!F32</f>
        <v>0</v>
      </c>
      <c r="AK17" s="58">
        <f>AI17-AJ17</f>
        <v>-191621844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61"/>
      <c r="DN17" s="11"/>
      <c r="DO17" s="11"/>
      <c r="DP17" s="61"/>
      <c r="DQ17" s="11"/>
      <c r="DR17" s="11"/>
      <c r="DS17" s="11"/>
      <c r="DT17" s="11"/>
      <c r="DU17" s="11"/>
      <c r="DV17" s="61"/>
      <c r="DW17" s="11"/>
      <c r="DX17" s="11"/>
      <c r="DY17" s="61"/>
      <c r="DZ17" s="11"/>
      <c r="EA17" s="11"/>
      <c r="EB17" s="61"/>
      <c r="EC17" s="11"/>
      <c r="ED17" s="11"/>
      <c r="EE17" s="61"/>
      <c r="EF17" s="11"/>
      <c r="EG17" s="11"/>
      <c r="EH17" s="61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62:188" ht="12.75"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</row>
    <row r="19" spans="8:188" ht="12.75">
      <c r="H19" s="21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</row>
    <row r="20" ht="12.75">
      <c r="H20" s="21"/>
    </row>
    <row r="24" ht="12.75">
      <c r="FQ24" s="21"/>
    </row>
    <row r="25" ht="12.75">
      <c r="FQ25" s="21"/>
    </row>
    <row r="26" spans="47:48" ht="12.75">
      <c r="AU26" s="21"/>
      <c r="AV26" s="21"/>
    </row>
    <row r="27" ht="12.75">
      <c r="T27" s="21"/>
    </row>
    <row r="31" ht="12.75">
      <c r="BF31" s="21"/>
    </row>
    <row r="35" ht="12.75">
      <c r="AF35" s="21"/>
    </row>
    <row r="37" ht="12.75">
      <c r="N37" s="21"/>
    </row>
  </sheetData>
  <sheetProtection/>
  <mergeCells count="147">
    <mergeCell ref="DR14:DR15"/>
    <mergeCell ref="DV14:DV15"/>
    <mergeCell ref="DN14:DN15"/>
    <mergeCell ref="DP14:DP15"/>
    <mergeCell ref="EH14:EH15"/>
    <mergeCell ref="DO14:DO15"/>
    <mergeCell ref="EE14:EE15"/>
    <mergeCell ref="EF14:EF15"/>
    <mergeCell ref="EG14:EG15"/>
    <mergeCell ref="EC14:EC15"/>
    <mergeCell ref="ED14:ED15"/>
    <mergeCell ref="DQ14:DQ15"/>
    <mergeCell ref="DW14:DW15"/>
    <mergeCell ref="DX14:DX15"/>
    <mergeCell ref="AI14:AI15"/>
    <mergeCell ref="AJ14:AJ15"/>
    <mergeCell ref="AK14:AK15"/>
    <mergeCell ref="DM14:DM15"/>
    <mergeCell ref="DZ14:DZ15"/>
    <mergeCell ref="EA14:EA15"/>
    <mergeCell ref="DY14:DY15"/>
    <mergeCell ref="EB14:EB15"/>
    <mergeCell ref="AF14:AF15"/>
    <mergeCell ref="AG14:AG15"/>
    <mergeCell ref="AH14:AH15"/>
    <mergeCell ref="W14:W15"/>
    <mergeCell ref="X14:X15"/>
    <mergeCell ref="AB14:AB15"/>
    <mergeCell ref="AC14:AC15"/>
    <mergeCell ref="AD14:AD15"/>
    <mergeCell ref="AE14:AE15"/>
    <mergeCell ref="AA14:AA15"/>
    <mergeCell ref="P14:P15"/>
    <mergeCell ref="Q14:Q15"/>
    <mergeCell ref="R14:R15"/>
    <mergeCell ref="S14:S15"/>
    <mergeCell ref="T14:T15"/>
    <mergeCell ref="U14:U15"/>
    <mergeCell ref="Y14:Y15"/>
    <mergeCell ref="Z14:Z15"/>
    <mergeCell ref="V14:V15"/>
    <mergeCell ref="F14:F15"/>
    <mergeCell ref="J14:J15"/>
    <mergeCell ref="K14:K15"/>
    <mergeCell ref="M14:M15"/>
    <mergeCell ref="N14:N15"/>
    <mergeCell ref="O14:O15"/>
    <mergeCell ref="G14:G15"/>
    <mergeCell ref="H14:H15"/>
    <mergeCell ref="I14:I15"/>
    <mergeCell ref="FT8:FT9"/>
    <mergeCell ref="FU8:FU9"/>
    <mergeCell ref="A14:A15"/>
    <mergeCell ref="B14:B15"/>
    <mergeCell ref="C14:C15"/>
    <mergeCell ref="D14:D15"/>
    <mergeCell ref="E14:E15"/>
    <mergeCell ref="FS8:FS9"/>
    <mergeCell ref="FK8:FK9"/>
    <mergeCell ref="BU8:BU9"/>
    <mergeCell ref="FI8:FI9"/>
    <mergeCell ref="FJ8:FJ9"/>
    <mergeCell ref="FE8:FE9"/>
    <mergeCell ref="FF8:FF9"/>
    <mergeCell ref="FG8:FG9"/>
    <mergeCell ref="FH8:FH9"/>
    <mergeCell ref="FC8:FC9"/>
    <mergeCell ref="FD8:FD9"/>
    <mergeCell ref="E8:E9"/>
    <mergeCell ref="F8:F9"/>
    <mergeCell ref="G8:G9"/>
    <mergeCell ref="BT8:BT9"/>
    <mergeCell ref="H8:H9"/>
    <mergeCell ref="I8:I9"/>
    <mergeCell ref="J8:J9"/>
    <mergeCell ref="K8:K9"/>
    <mergeCell ref="A8:A9"/>
    <mergeCell ref="B8:B9"/>
    <mergeCell ref="C8:C9"/>
    <mergeCell ref="D8:D9"/>
    <mergeCell ref="Q8:Q9"/>
    <mergeCell ref="M8:M9"/>
    <mergeCell ref="N8:N9"/>
    <mergeCell ref="L8:L9"/>
    <mergeCell ref="O8:O9"/>
    <mergeCell ref="P8:P9"/>
    <mergeCell ref="R8:R9"/>
    <mergeCell ref="S8:S9"/>
    <mergeCell ref="T8:T9"/>
    <mergeCell ref="U8:U9"/>
    <mergeCell ref="Y8:Y9"/>
    <mergeCell ref="Z8:Z9"/>
    <mergeCell ref="V8:V9"/>
    <mergeCell ref="W8:W9"/>
    <mergeCell ref="X8:X9"/>
    <mergeCell ref="AA8:AA9"/>
    <mergeCell ref="AB8:AB9"/>
    <mergeCell ref="AC8:AC9"/>
    <mergeCell ref="AD8:AD9"/>
    <mergeCell ref="AE8:AE9"/>
    <mergeCell ref="AG8:AG9"/>
    <mergeCell ref="AF8:AF9"/>
    <mergeCell ref="AQ8:AQ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FP8:FP9"/>
    <mergeCell ref="FQ8:FQ9"/>
    <mergeCell ref="FR8:FR9"/>
    <mergeCell ref="FL8:FL9"/>
    <mergeCell ref="FM8:FM9"/>
    <mergeCell ref="FN8:FN9"/>
    <mergeCell ref="FO8:FO9"/>
    <mergeCell ref="BR8:BR9"/>
    <mergeCell ref="BS8:BS9"/>
  </mergeCells>
  <printOptions/>
  <pageMargins left="0.22" right="0.2" top="1" bottom="1" header="0.5" footer="0.5"/>
  <pageSetup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2.8515625" style="0" customWidth="1"/>
    <col min="2" max="2" width="10.421875" style="26" customWidth="1"/>
    <col min="3" max="3" width="15.8515625" style="0" customWidth="1"/>
    <col min="4" max="4" width="16.57421875" style="0" customWidth="1"/>
    <col min="5" max="5" width="15.140625" style="0" customWidth="1"/>
    <col min="6" max="6" width="17.140625" style="0" customWidth="1"/>
    <col min="7" max="7" width="11.8515625" style="0" customWidth="1"/>
    <col min="8" max="8" width="9.57421875" style="0" customWidth="1"/>
    <col min="9" max="9" width="15.8515625" style="0" customWidth="1"/>
  </cols>
  <sheetData>
    <row r="2" spans="1:9" ht="17.25" customHeight="1">
      <c r="A2" s="2"/>
      <c r="F2" s="27" t="s">
        <v>898</v>
      </c>
      <c r="G2" s="28"/>
      <c r="I2" s="28"/>
    </row>
    <row r="3" ht="18" customHeight="1">
      <c r="A3" s="2" t="s">
        <v>899</v>
      </c>
    </row>
    <row r="4" ht="12.75">
      <c r="A4" s="2"/>
    </row>
    <row r="5" spans="1:6" ht="24" customHeight="1">
      <c r="A5" s="859" t="s">
        <v>1017</v>
      </c>
      <c r="B5" s="859"/>
      <c r="C5" s="859"/>
      <c r="D5" s="859"/>
      <c r="E5" s="859"/>
      <c r="F5" s="859"/>
    </row>
    <row r="6" spans="1:6" ht="16.5" customHeight="1">
      <c r="A6" s="23"/>
      <c r="B6" s="23"/>
      <c r="C6" s="23"/>
      <c r="D6" s="23"/>
      <c r="E6" s="23"/>
      <c r="F6" s="23"/>
    </row>
    <row r="7" spans="1:9" ht="18.75" thickBot="1">
      <c r="A7" s="29" t="s">
        <v>900</v>
      </c>
      <c r="B7" s="30"/>
      <c r="C7" s="3"/>
      <c r="D7" s="3"/>
      <c r="E7" s="3"/>
      <c r="F7" s="31" t="s">
        <v>386</v>
      </c>
      <c r="I7" s="32"/>
    </row>
    <row r="8" spans="1:9" ht="18.75" customHeight="1">
      <c r="A8" s="860" t="s">
        <v>901</v>
      </c>
      <c r="B8" s="863" t="s">
        <v>902</v>
      </c>
      <c r="C8" s="866" t="s">
        <v>1003</v>
      </c>
      <c r="D8" s="869" t="s">
        <v>903</v>
      </c>
      <c r="E8" s="866" t="s">
        <v>904</v>
      </c>
      <c r="F8" s="872" t="s">
        <v>1016</v>
      </c>
      <c r="G8" s="33"/>
      <c r="H8" s="34"/>
      <c r="I8" s="34"/>
    </row>
    <row r="9" spans="1:6" ht="18.75" customHeight="1">
      <c r="A9" s="861"/>
      <c r="B9" s="864"/>
      <c r="C9" s="867"/>
      <c r="D9" s="870"/>
      <c r="E9" s="867"/>
      <c r="F9" s="873"/>
    </row>
    <row r="10" spans="1:6" ht="18.75" customHeight="1" thickBot="1">
      <c r="A10" s="862"/>
      <c r="B10" s="865"/>
      <c r="C10" s="868"/>
      <c r="D10" s="871"/>
      <c r="E10" s="868"/>
      <c r="F10" s="874"/>
    </row>
    <row r="11" spans="1:6" ht="18.75">
      <c r="A11" s="35" t="s">
        <v>252</v>
      </c>
      <c r="B11" s="36" t="s">
        <v>253</v>
      </c>
      <c r="C11" s="37">
        <v>1</v>
      </c>
      <c r="D11" s="37">
        <v>2</v>
      </c>
      <c r="E11" s="37">
        <v>3</v>
      </c>
      <c r="F11" s="38">
        <v>4</v>
      </c>
    </row>
    <row r="12" spans="1:6" ht="37.5">
      <c r="A12" s="39" t="s">
        <v>905</v>
      </c>
      <c r="B12" s="40" t="s">
        <v>276</v>
      </c>
      <c r="C12" s="41"/>
      <c r="D12" s="41"/>
      <c r="E12" s="41"/>
      <c r="F12" s="42">
        <f>C12+D12-E12</f>
        <v>0</v>
      </c>
    </row>
    <row r="13" spans="1:6" ht="37.5">
      <c r="A13" s="43" t="s">
        <v>906</v>
      </c>
      <c r="B13" s="44" t="s">
        <v>277</v>
      </c>
      <c r="C13" s="41"/>
      <c r="D13" s="41"/>
      <c r="E13" s="41"/>
      <c r="F13" s="42">
        <f aca="true" t="shared" si="0" ref="F13:F28">C13+D13-E13</f>
        <v>0</v>
      </c>
    </row>
    <row r="14" spans="1:6" ht="37.5">
      <c r="A14" s="43" t="s">
        <v>907</v>
      </c>
      <c r="B14" s="44" t="s">
        <v>278</v>
      </c>
      <c r="C14" s="41"/>
      <c r="D14" s="41"/>
      <c r="E14" s="41"/>
      <c r="F14" s="42">
        <f t="shared" si="0"/>
        <v>0</v>
      </c>
    </row>
    <row r="15" spans="1:6" ht="56.25">
      <c r="A15" s="43" t="s">
        <v>908</v>
      </c>
      <c r="B15" s="44" t="s">
        <v>279</v>
      </c>
      <c r="C15" s="41"/>
      <c r="D15" s="41"/>
      <c r="E15" s="41"/>
      <c r="F15" s="42">
        <f t="shared" si="0"/>
        <v>0</v>
      </c>
    </row>
    <row r="16" spans="1:6" ht="56.25">
      <c r="A16" s="43" t="s">
        <v>909</v>
      </c>
      <c r="B16" s="44" t="s">
        <v>280</v>
      </c>
      <c r="C16" s="41"/>
      <c r="D16" s="41"/>
      <c r="E16" s="41"/>
      <c r="F16" s="42">
        <f t="shared" si="0"/>
        <v>0</v>
      </c>
    </row>
    <row r="17" spans="1:6" ht="37.5">
      <c r="A17" s="43" t="s">
        <v>910</v>
      </c>
      <c r="B17" s="44" t="s">
        <v>281</v>
      </c>
      <c r="C17" s="41"/>
      <c r="D17" s="41"/>
      <c r="E17" s="41"/>
      <c r="F17" s="42">
        <f t="shared" si="0"/>
        <v>0</v>
      </c>
    </row>
    <row r="18" spans="1:6" ht="56.25">
      <c r="A18" s="43" t="s">
        <v>911</v>
      </c>
      <c r="B18" s="44" t="s">
        <v>282</v>
      </c>
      <c r="C18" s="41"/>
      <c r="D18" s="41"/>
      <c r="E18" s="41"/>
      <c r="F18" s="42">
        <f t="shared" si="0"/>
        <v>0</v>
      </c>
    </row>
    <row r="19" spans="1:6" ht="22.5" customHeight="1">
      <c r="A19" s="43" t="s">
        <v>912</v>
      </c>
      <c r="B19" s="44" t="s">
        <v>283</v>
      </c>
      <c r="C19" s="41"/>
      <c r="D19" s="41"/>
      <c r="E19" s="41"/>
      <c r="F19" s="42">
        <f t="shared" si="0"/>
        <v>0</v>
      </c>
    </row>
    <row r="20" spans="1:6" ht="37.5">
      <c r="A20" s="43" t="s">
        <v>913</v>
      </c>
      <c r="B20" s="44" t="s">
        <v>284</v>
      </c>
      <c r="C20" s="41"/>
      <c r="D20" s="41"/>
      <c r="E20" s="41"/>
      <c r="F20" s="42">
        <f t="shared" si="0"/>
        <v>0</v>
      </c>
    </row>
    <row r="21" spans="1:6" ht="37.5">
      <c r="A21" s="43" t="s">
        <v>914</v>
      </c>
      <c r="B21" s="44" t="s">
        <v>417</v>
      </c>
      <c r="C21" s="41"/>
      <c r="D21" s="41"/>
      <c r="E21" s="41"/>
      <c r="F21" s="42">
        <f t="shared" si="0"/>
        <v>0</v>
      </c>
    </row>
    <row r="22" spans="1:6" ht="56.25">
      <c r="A22" s="43" t="s">
        <v>915</v>
      </c>
      <c r="B22" s="44" t="s">
        <v>418</v>
      </c>
      <c r="C22" s="41"/>
      <c r="D22" s="41"/>
      <c r="E22" s="41"/>
      <c r="F22" s="42">
        <f t="shared" si="0"/>
        <v>0</v>
      </c>
    </row>
    <row r="23" spans="1:6" ht="18.75">
      <c r="A23" s="43" t="s">
        <v>916</v>
      </c>
      <c r="B23" s="44" t="s">
        <v>419</v>
      </c>
      <c r="C23" s="41"/>
      <c r="D23" s="41"/>
      <c r="E23" s="41"/>
      <c r="F23" s="42">
        <f t="shared" si="0"/>
        <v>0</v>
      </c>
    </row>
    <row r="24" spans="1:6" ht="37.5">
      <c r="A24" s="43" t="s">
        <v>917</v>
      </c>
      <c r="B24" s="44" t="s">
        <v>420</v>
      </c>
      <c r="C24" s="41"/>
      <c r="D24" s="41"/>
      <c r="E24" s="41"/>
      <c r="F24" s="42">
        <f t="shared" si="0"/>
        <v>0</v>
      </c>
    </row>
    <row r="25" spans="1:6" ht="18.75">
      <c r="A25" s="43" t="s">
        <v>918</v>
      </c>
      <c r="B25" s="44" t="s">
        <v>421</v>
      </c>
      <c r="C25" s="41"/>
      <c r="D25" s="41"/>
      <c r="E25" s="41"/>
      <c r="F25" s="42">
        <f t="shared" si="0"/>
        <v>0</v>
      </c>
    </row>
    <row r="26" spans="1:6" ht="18.75">
      <c r="A26" s="43" t="s">
        <v>919</v>
      </c>
      <c r="B26" s="44" t="s">
        <v>422</v>
      </c>
      <c r="C26" s="41"/>
      <c r="D26" s="41"/>
      <c r="E26" s="41"/>
      <c r="F26" s="42">
        <f t="shared" si="0"/>
        <v>0</v>
      </c>
    </row>
    <row r="27" spans="1:6" ht="37.5">
      <c r="A27" s="43" t="s">
        <v>920</v>
      </c>
      <c r="B27" s="44" t="s">
        <v>423</v>
      </c>
      <c r="C27" s="41"/>
      <c r="D27" s="41"/>
      <c r="E27" s="41"/>
      <c r="F27" s="42">
        <f t="shared" si="0"/>
        <v>0</v>
      </c>
    </row>
    <row r="28" spans="1:6" ht="37.5">
      <c r="A28" s="43" t="s">
        <v>921</v>
      </c>
      <c r="B28" s="44" t="s">
        <v>424</v>
      </c>
      <c r="C28" s="41"/>
      <c r="D28" s="41"/>
      <c r="E28" s="41"/>
      <c r="F28" s="42">
        <f t="shared" si="0"/>
        <v>0</v>
      </c>
    </row>
    <row r="29" spans="1:6" ht="37.5">
      <c r="A29" s="43" t="s">
        <v>922</v>
      </c>
      <c r="B29" s="44" t="s">
        <v>425</v>
      </c>
      <c r="C29" s="41"/>
      <c r="D29" s="41"/>
      <c r="E29" s="41"/>
      <c r="F29" s="42">
        <f>C29+D29-E29</f>
        <v>0</v>
      </c>
    </row>
    <row r="30" spans="1:6" ht="37.5">
      <c r="A30" s="43" t="s">
        <v>923</v>
      </c>
      <c r="B30" s="44" t="s">
        <v>427</v>
      </c>
      <c r="C30" s="41"/>
      <c r="D30" s="41"/>
      <c r="E30" s="41"/>
      <c r="F30" s="42">
        <f>C30+D30-E30</f>
        <v>0</v>
      </c>
    </row>
    <row r="31" spans="1:6" ht="34.5" customHeight="1">
      <c r="A31" s="43" t="s">
        <v>924</v>
      </c>
      <c r="B31" s="44" t="s">
        <v>428</v>
      </c>
      <c r="C31" s="41"/>
      <c r="D31" s="41"/>
      <c r="E31" s="41"/>
      <c r="F31" s="42">
        <f>C31+D31-E31</f>
        <v>0</v>
      </c>
    </row>
    <row r="32" spans="1:8" ht="38.25" thickBot="1">
      <c r="A32" s="45" t="s">
        <v>925</v>
      </c>
      <c r="B32" s="46">
        <v>21</v>
      </c>
      <c r="C32" s="47">
        <f>SUM(C12:C28)-C29+C30-C31</f>
        <v>0</v>
      </c>
      <c r="D32" s="47">
        <f>SUM(D12:D28)-D29+D30-D31</f>
        <v>0</v>
      </c>
      <c r="E32" s="47">
        <f>SUM(E12:E28)-E29+E30-E31</f>
        <v>0</v>
      </c>
      <c r="F32" s="48">
        <f>SUM(F12:F28)-F29+F30-F31</f>
        <v>0</v>
      </c>
      <c r="H32" s="49">
        <f>C32+D32-E32</f>
        <v>0</v>
      </c>
    </row>
    <row r="33" spans="1:6" ht="18.75">
      <c r="A33" s="50"/>
      <c r="B33" s="51"/>
      <c r="C33" s="4"/>
      <c r="D33" s="4"/>
      <c r="E33" s="4"/>
      <c r="F33" s="4"/>
    </row>
    <row r="34" spans="1:6" ht="15">
      <c r="A34" s="52" t="s">
        <v>104</v>
      </c>
      <c r="B34" s="53"/>
      <c r="C34" s="1"/>
      <c r="D34" s="858" t="s">
        <v>926</v>
      </c>
      <c r="E34" s="858"/>
      <c r="F34" s="2"/>
    </row>
    <row r="35" spans="1:6" ht="15">
      <c r="A35" s="1"/>
      <c r="B35" s="53"/>
      <c r="C35" s="1"/>
      <c r="D35" s="1"/>
      <c r="E35" s="1"/>
      <c r="F35" s="1"/>
    </row>
    <row r="36" spans="1:6" ht="15">
      <c r="A36" s="1"/>
      <c r="B36" s="53"/>
      <c r="C36" s="1"/>
      <c r="D36" s="1"/>
      <c r="E36" s="1"/>
      <c r="F36" s="1"/>
    </row>
    <row r="37" spans="1:6" ht="15">
      <c r="A37" s="1"/>
      <c r="B37" s="53"/>
      <c r="C37" s="1"/>
      <c r="D37" s="1"/>
      <c r="E37" s="1"/>
      <c r="F37" s="1"/>
    </row>
    <row r="38" spans="1:6" ht="15">
      <c r="A38" s="1"/>
      <c r="B38" s="53"/>
      <c r="C38" s="1"/>
      <c r="D38" s="1"/>
      <c r="E38" s="1"/>
      <c r="F38" s="1"/>
    </row>
    <row r="39" spans="1:6" ht="15">
      <c r="A39" s="1"/>
      <c r="B39" s="53"/>
      <c r="C39" s="1"/>
      <c r="D39" s="1"/>
      <c r="E39" s="1"/>
      <c r="F39" s="1"/>
    </row>
    <row r="40" spans="1:6" ht="15">
      <c r="A40" s="1"/>
      <c r="B40" s="53"/>
      <c r="C40" s="1"/>
      <c r="D40" s="1"/>
      <c r="E40" s="1"/>
      <c r="F40" s="1"/>
    </row>
    <row r="41" spans="1:6" ht="15">
      <c r="A41" s="1"/>
      <c r="B41" s="53"/>
      <c r="C41" s="1"/>
      <c r="D41" s="1"/>
      <c r="E41" s="1"/>
      <c r="F41" s="1"/>
    </row>
    <row r="42" spans="1:6" ht="15">
      <c r="A42" s="1"/>
      <c r="B42" s="53"/>
      <c r="C42" s="1"/>
      <c r="D42" s="1"/>
      <c r="E42" s="1"/>
      <c r="F42" s="1"/>
    </row>
    <row r="43" spans="1:6" ht="15">
      <c r="A43" s="1"/>
      <c r="B43" s="53"/>
      <c r="C43" s="1"/>
      <c r="D43" s="1"/>
      <c r="E43" s="1"/>
      <c r="F43" s="1"/>
    </row>
    <row r="44" spans="1:6" ht="15">
      <c r="A44" s="1"/>
      <c r="B44" s="53"/>
      <c r="C44" s="1"/>
      <c r="D44" s="1"/>
      <c r="E44" s="1"/>
      <c r="F44" s="1"/>
    </row>
    <row r="45" spans="1:6" ht="15">
      <c r="A45" s="1"/>
      <c r="B45" s="53"/>
      <c r="C45" s="1"/>
      <c r="D45" s="1"/>
      <c r="E45" s="1"/>
      <c r="F45" s="1"/>
    </row>
    <row r="46" spans="1:6" ht="15">
      <c r="A46" s="1"/>
      <c r="B46" s="53"/>
      <c r="C46" s="1"/>
      <c r="D46" s="1"/>
      <c r="E46" s="1"/>
      <c r="F46" s="1"/>
    </row>
    <row r="47" spans="1:6" ht="15">
      <c r="A47" s="1"/>
      <c r="B47" s="53"/>
      <c r="C47" s="1"/>
      <c r="D47" s="1"/>
      <c r="E47" s="1"/>
      <c r="F47" s="1"/>
    </row>
    <row r="48" spans="1:6" ht="15">
      <c r="A48" s="1"/>
      <c r="B48" s="53"/>
      <c r="C48" s="1"/>
      <c r="D48" s="1"/>
      <c r="E48" s="1"/>
      <c r="F48" s="1"/>
    </row>
    <row r="49" spans="1:6" ht="15">
      <c r="A49" s="1"/>
      <c r="B49" s="53"/>
      <c r="C49" s="1"/>
      <c r="D49" s="1"/>
      <c r="E49" s="1"/>
      <c r="F49" s="1"/>
    </row>
    <row r="50" spans="1:6" ht="15">
      <c r="A50" s="1"/>
      <c r="B50" s="53"/>
      <c r="C50" s="1"/>
      <c r="D50" s="1"/>
      <c r="E50" s="1"/>
      <c r="F50" s="1"/>
    </row>
    <row r="51" spans="1:6" ht="15">
      <c r="A51" s="1"/>
      <c r="B51" s="53"/>
      <c r="C51" s="1"/>
      <c r="D51" s="1"/>
      <c r="E51" s="1"/>
      <c r="F51" s="1"/>
    </row>
    <row r="52" spans="1:6" ht="15">
      <c r="A52" s="1"/>
      <c r="B52" s="53"/>
      <c r="C52" s="1"/>
      <c r="D52" s="1"/>
      <c r="E52" s="1"/>
      <c r="F52" s="1"/>
    </row>
    <row r="53" spans="1:6" ht="15">
      <c r="A53" s="1"/>
      <c r="B53" s="53"/>
      <c r="C53" s="1"/>
      <c r="D53" s="1"/>
      <c r="E53" s="1"/>
      <c r="F53" s="1"/>
    </row>
    <row r="54" spans="1:6" ht="15">
      <c r="A54" s="1"/>
      <c r="B54" s="53"/>
      <c r="C54" s="1"/>
      <c r="D54" s="1"/>
      <c r="E54" s="1"/>
      <c r="F54" s="1"/>
    </row>
    <row r="55" spans="1:6" ht="15">
      <c r="A55" s="1"/>
      <c r="B55" s="53"/>
      <c r="C55" s="1"/>
      <c r="D55" s="1"/>
      <c r="E55" s="1"/>
      <c r="F55" s="1"/>
    </row>
    <row r="56" spans="1:6" ht="15">
      <c r="A56" s="1"/>
      <c r="B56" s="53"/>
      <c r="C56" s="1"/>
      <c r="D56" s="1"/>
      <c r="E56" s="1"/>
      <c r="F56" s="1"/>
    </row>
    <row r="57" spans="1:6" ht="15">
      <c r="A57" s="1"/>
      <c r="B57" s="53"/>
      <c r="C57" s="1"/>
      <c r="D57" s="1"/>
      <c r="E57" s="1"/>
      <c r="F57" s="1"/>
    </row>
    <row r="58" spans="1:6" ht="15">
      <c r="A58" s="1"/>
      <c r="B58" s="53"/>
      <c r="C58" s="1"/>
      <c r="D58" s="1"/>
      <c r="E58" s="1"/>
      <c r="F58" s="1"/>
    </row>
    <row r="59" spans="1:6" ht="15">
      <c r="A59" s="1"/>
      <c r="B59" s="53"/>
      <c r="C59" s="1"/>
      <c r="D59" s="1"/>
      <c r="E59" s="1"/>
      <c r="F59" s="1"/>
    </row>
    <row r="60" spans="1:6" ht="15">
      <c r="A60" s="1"/>
      <c r="B60" s="53"/>
      <c r="C60" s="1"/>
      <c r="D60" s="1"/>
      <c r="E60" s="1"/>
      <c r="F60" s="1"/>
    </row>
    <row r="61" spans="1:6" ht="15">
      <c r="A61" s="1"/>
      <c r="B61" s="53"/>
      <c r="C61" s="1"/>
      <c r="D61" s="1"/>
      <c r="E61" s="1"/>
      <c r="F61" s="1"/>
    </row>
    <row r="62" spans="1:6" ht="15">
      <c r="A62" s="1"/>
      <c r="B62" s="53"/>
      <c r="C62" s="1"/>
      <c r="D62" s="1"/>
      <c r="E62" s="1"/>
      <c r="F62" s="1"/>
    </row>
    <row r="63" spans="1:6" ht="15">
      <c r="A63" s="1"/>
      <c r="B63" s="53"/>
      <c r="C63" s="1"/>
      <c r="D63" s="1"/>
      <c r="E63" s="1"/>
      <c r="F63" s="1"/>
    </row>
    <row r="64" spans="1:6" ht="15">
      <c r="A64" s="1"/>
      <c r="B64" s="53"/>
      <c r="C64" s="1"/>
      <c r="D64" s="1"/>
      <c r="E64" s="1"/>
      <c r="F64" s="1"/>
    </row>
    <row r="65" spans="1:6" ht="15">
      <c r="A65" s="1"/>
      <c r="B65" s="53"/>
      <c r="C65" s="1"/>
      <c r="D65" s="1"/>
      <c r="E65" s="1"/>
      <c r="F65" s="1"/>
    </row>
    <row r="66" spans="1:6" ht="15">
      <c r="A66" s="1"/>
      <c r="B66" s="53"/>
      <c r="C66" s="1"/>
      <c r="D66" s="1"/>
      <c r="E66" s="1"/>
      <c r="F66" s="1"/>
    </row>
    <row r="67" spans="1:6" ht="15">
      <c r="A67" s="1"/>
      <c r="B67" s="53"/>
      <c r="C67" s="1"/>
      <c r="D67" s="1"/>
      <c r="E67" s="1"/>
      <c r="F67" s="1"/>
    </row>
    <row r="68" spans="1:6" ht="15">
      <c r="A68" s="1"/>
      <c r="B68" s="53"/>
      <c r="C68" s="1"/>
      <c r="D68" s="1"/>
      <c r="E68" s="1"/>
      <c r="F68" s="1"/>
    </row>
    <row r="69" spans="1:6" ht="15">
      <c r="A69" s="1"/>
      <c r="B69" s="53"/>
      <c r="C69" s="1"/>
      <c r="D69" s="1"/>
      <c r="E69" s="1"/>
      <c r="F69" s="1"/>
    </row>
    <row r="70" spans="1:6" ht="15">
      <c r="A70" s="1"/>
      <c r="B70" s="53"/>
      <c r="C70" s="1"/>
      <c r="D70" s="1"/>
      <c r="E70" s="1"/>
      <c r="F70" s="1"/>
    </row>
    <row r="71" spans="1:6" ht="15">
      <c r="A71" s="1"/>
      <c r="B71" s="53"/>
      <c r="C71" s="1"/>
      <c r="D71" s="1"/>
      <c r="E71" s="1"/>
      <c r="F71" s="1"/>
    </row>
    <row r="72" spans="1:6" ht="15">
      <c r="A72" s="1"/>
      <c r="B72" s="53"/>
      <c r="C72" s="1"/>
      <c r="D72" s="1"/>
      <c r="E72" s="1"/>
      <c r="F72" s="1"/>
    </row>
    <row r="73" spans="1:6" ht="15">
      <c r="A73" s="1"/>
      <c r="B73" s="53"/>
      <c r="C73" s="1"/>
      <c r="D73" s="1"/>
      <c r="E73" s="1"/>
      <c r="F73" s="1"/>
    </row>
    <row r="74" spans="1:6" ht="15">
      <c r="A74" s="1"/>
      <c r="B74" s="53"/>
      <c r="C74" s="1"/>
      <c r="D74" s="1"/>
      <c r="E74" s="1"/>
      <c r="F74" s="1"/>
    </row>
    <row r="75" spans="1:6" ht="15">
      <c r="A75" s="1"/>
      <c r="B75" s="53"/>
      <c r="C75" s="1"/>
      <c r="D75" s="1"/>
      <c r="E75" s="1"/>
      <c r="F75" s="1"/>
    </row>
    <row r="76" spans="1:6" ht="15">
      <c r="A76" s="1"/>
      <c r="B76" s="53"/>
      <c r="C76" s="1"/>
      <c r="D76" s="1"/>
      <c r="E76" s="1"/>
      <c r="F76" s="1"/>
    </row>
    <row r="77" spans="1:6" ht="15">
      <c r="A77" s="1"/>
      <c r="B77" s="53"/>
      <c r="C77" s="1"/>
      <c r="D77" s="1"/>
      <c r="E77" s="1"/>
      <c r="F77" s="1"/>
    </row>
    <row r="78" spans="1:6" ht="15">
      <c r="A78" s="1"/>
      <c r="B78" s="53"/>
      <c r="C78" s="1"/>
      <c r="D78" s="1"/>
      <c r="E78" s="1"/>
      <c r="F78" s="1"/>
    </row>
    <row r="79" spans="1:6" ht="15">
      <c r="A79" s="1"/>
      <c r="B79" s="53"/>
      <c r="C79" s="1"/>
      <c r="D79" s="1"/>
      <c r="E79" s="1"/>
      <c r="F79" s="1"/>
    </row>
    <row r="80" spans="1:6" ht="15">
      <c r="A80" s="1"/>
      <c r="B80" s="53"/>
      <c r="C80" s="1"/>
      <c r="D80" s="1"/>
      <c r="E80" s="1"/>
      <c r="F80" s="1"/>
    </row>
    <row r="81" spans="1:6" ht="15">
      <c r="A81" s="1"/>
      <c r="B81" s="53"/>
      <c r="C81" s="1"/>
      <c r="D81" s="1"/>
      <c r="E81" s="1"/>
      <c r="F81" s="1"/>
    </row>
    <row r="82" spans="1:6" ht="15">
      <c r="A82" s="1"/>
      <c r="B82" s="53"/>
      <c r="C82" s="1"/>
      <c r="D82" s="1"/>
      <c r="E82" s="1"/>
      <c r="F82" s="1"/>
    </row>
    <row r="83" spans="1:6" ht="15">
      <c r="A83" s="1"/>
      <c r="B83" s="53"/>
      <c r="C83" s="1"/>
      <c r="D83" s="1"/>
      <c r="E83" s="1"/>
      <c r="F83" s="1"/>
    </row>
    <row r="84" spans="1:6" ht="15">
      <c r="A84" s="1"/>
      <c r="B84" s="53"/>
      <c r="C84" s="1"/>
      <c r="D84" s="1"/>
      <c r="E84" s="1"/>
      <c r="F84" s="1"/>
    </row>
    <row r="85" spans="1:6" ht="15">
      <c r="A85" s="1"/>
      <c r="B85" s="53"/>
      <c r="C85" s="1"/>
      <c r="D85" s="1"/>
      <c r="E85" s="1"/>
      <c r="F85" s="1"/>
    </row>
    <row r="86" spans="1:6" ht="15">
      <c r="A86" s="1"/>
      <c r="B86" s="53"/>
      <c r="C86" s="1"/>
      <c r="D86" s="1"/>
      <c r="E86" s="1"/>
      <c r="F86" s="1"/>
    </row>
    <row r="87" spans="1:6" ht="15">
      <c r="A87" s="1"/>
      <c r="B87" s="53"/>
      <c r="C87" s="1"/>
      <c r="D87" s="1"/>
      <c r="E87" s="1"/>
      <c r="F87" s="1"/>
    </row>
    <row r="88" spans="1:6" ht="15">
      <c r="A88" s="1"/>
      <c r="B88" s="53"/>
      <c r="C88" s="1"/>
      <c r="D88" s="1"/>
      <c r="E88" s="1"/>
      <c r="F88" s="1"/>
    </row>
    <row r="89" spans="1:6" ht="15">
      <c r="A89" s="1"/>
      <c r="B89" s="53"/>
      <c r="C89" s="1"/>
      <c r="D89" s="1"/>
      <c r="E89" s="1"/>
      <c r="F89" s="1"/>
    </row>
    <row r="90" spans="1:6" ht="15">
      <c r="A90" s="1"/>
      <c r="B90" s="53"/>
      <c r="C90" s="1"/>
      <c r="D90" s="1"/>
      <c r="E90" s="1"/>
      <c r="F90" s="1"/>
    </row>
    <row r="91" spans="1:6" ht="15">
      <c r="A91" s="1"/>
      <c r="B91" s="53"/>
      <c r="C91" s="1"/>
      <c r="D91" s="1"/>
      <c r="E91" s="1"/>
      <c r="F91" s="1"/>
    </row>
    <row r="92" spans="1:6" ht="15">
      <c r="A92" s="1"/>
      <c r="B92" s="53"/>
      <c r="C92" s="1"/>
      <c r="D92" s="1"/>
      <c r="E92" s="1"/>
      <c r="F92" s="1"/>
    </row>
    <row r="93" spans="1:6" ht="15">
      <c r="A93" s="1"/>
      <c r="B93" s="53"/>
      <c r="C93" s="1"/>
      <c r="D93" s="1"/>
      <c r="E93" s="1"/>
      <c r="F93" s="1"/>
    </row>
    <row r="94" spans="1:6" ht="15">
      <c r="A94" s="1"/>
      <c r="B94" s="53"/>
      <c r="C94" s="1"/>
      <c r="D94" s="1"/>
      <c r="E94" s="1"/>
      <c r="F94" s="1"/>
    </row>
    <row r="95" spans="1:6" ht="15">
      <c r="A95" s="1"/>
      <c r="B95" s="53"/>
      <c r="C95" s="1"/>
      <c r="D95" s="1"/>
      <c r="E95" s="1"/>
      <c r="F95" s="1"/>
    </row>
    <row r="96" spans="1:6" ht="15">
      <c r="A96" s="1"/>
      <c r="B96" s="53"/>
      <c r="C96" s="1"/>
      <c r="D96" s="1"/>
      <c r="E96" s="1"/>
      <c r="F96" s="1"/>
    </row>
    <row r="97" spans="1:6" ht="15">
      <c r="A97" s="1"/>
      <c r="B97" s="53"/>
      <c r="C97" s="1"/>
      <c r="D97" s="1"/>
      <c r="E97" s="1"/>
      <c r="F97" s="1"/>
    </row>
    <row r="98" spans="1:6" ht="15">
      <c r="A98" s="1"/>
      <c r="B98" s="53"/>
      <c r="C98" s="1"/>
      <c r="D98" s="1"/>
      <c r="E98" s="1"/>
      <c r="F98" s="1"/>
    </row>
    <row r="99" spans="1:6" ht="15">
      <c r="A99" s="1"/>
      <c r="B99" s="53"/>
      <c r="C99" s="1"/>
      <c r="D99" s="1"/>
      <c r="E99" s="1"/>
      <c r="F99" s="1"/>
    </row>
    <row r="100" spans="1:6" ht="15">
      <c r="A100" s="1"/>
      <c r="B100" s="53"/>
      <c r="C100" s="1"/>
      <c r="D100" s="1"/>
      <c r="E100" s="1"/>
      <c r="F100" s="1"/>
    </row>
    <row r="101" spans="1:6" ht="15">
      <c r="A101" s="1"/>
      <c r="B101" s="53"/>
      <c r="C101" s="1"/>
      <c r="D101" s="1"/>
      <c r="E101" s="1"/>
      <c r="F101" s="1"/>
    </row>
    <row r="102" spans="1:6" ht="15">
      <c r="A102" s="1"/>
      <c r="B102" s="53"/>
      <c r="C102" s="1"/>
      <c r="D102" s="1"/>
      <c r="E102" s="1"/>
      <c r="F102" s="1"/>
    </row>
    <row r="103" spans="1:6" ht="15">
      <c r="A103" s="1"/>
      <c r="B103" s="53"/>
      <c r="C103" s="1"/>
      <c r="D103" s="1"/>
      <c r="E103" s="1"/>
      <c r="F103" s="1"/>
    </row>
    <row r="104" spans="1:6" ht="15">
      <c r="A104" s="1"/>
      <c r="B104" s="53"/>
      <c r="C104" s="1"/>
      <c r="D104" s="1"/>
      <c r="E104" s="1"/>
      <c r="F104" s="1"/>
    </row>
    <row r="105" spans="1:6" ht="15">
      <c r="A105" s="1"/>
      <c r="B105" s="53"/>
      <c r="C105" s="1"/>
      <c r="D105" s="1"/>
      <c r="E105" s="1"/>
      <c r="F105" s="1"/>
    </row>
    <row r="106" spans="1:6" ht="15">
      <c r="A106" s="1"/>
      <c r="B106" s="53"/>
      <c r="C106" s="1"/>
      <c r="D106" s="1"/>
      <c r="E106" s="1"/>
      <c r="F106" s="1"/>
    </row>
    <row r="107" spans="1:6" ht="15">
      <c r="A107" s="1"/>
      <c r="B107" s="53"/>
      <c r="C107" s="1"/>
      <c r="D107" s="1"/>
      <c r="E107" s="1"/>
      <c r="F107" s="1"/>
    </row>
    <row r="108" spans="1:6" ht="15">
      <c r="A108" s="1"/>
      <c r="B108" s="53"/>
      <c r="C108" s="1"/>
      <c r="D108" s="1"/>
      <c r="E108" s="1"/>
      <c r="F108" s="1"/>
    </row>
    <row r="109" spans="1:6" ht="15">
      <c r="A109" s="1"/>
      <c r="B109" s="53"/>
      <c r="C109" s="1"/>
      <c r="D109" s="1"/>
      <c r="E109" s="1"/>
      <c r="F109" s="1"/>
    </row>
    <row r="110" spans="1:6" ht="15">
      <c r="A110" s="1"/>
      <c r="B110" s="53"/>
      <c r="C110" s="1"/>
      <c r="D110" s="1"/>
      <c r="E110" s="1"/>
      <c r="F110" s="1"/>
    </row>
    <row r="111" spans="1:6" ht="15">
      <c r="A111" s="1"/>
      <c r="B111" s="53"/>
      <c r="C111" s="1"/>
      <c r="D111" s="1"/>
      <c r="E111" s="1"/>
      <c r="F111" s="1"/>
    </row>
    <row r="112" spans="1:6" ht="15">
      <c r="A112" s="1"/>
      <c r="B112" s="53"/>
      <c r="C112" s="1"/>
      <c r="D112" s="1"/>
      <c r="E112" s="1"/>
      <c r="F112" s="1"/>
    </row>
    <row r="113" spans="1:6" ht="15">
      <c r="A113" s="1"/>
      <c r="B113" s="53"/>
      <c r="C113" s="1"/>
      <c r="D113" s="1"/>
      <c r="E113" s="1"/>
      <c r="F113" s="1"/>
    </row>
    <row r="114" spans="1:6" ht="15">
      <c r="A114" s="1"/>
      <c r="B114" s="53"/>
      <c r="C114" s="1"/>
      <c r="D114" s="1"/>
      <c r="E114" s="1"/>
      <c r="F114" s="1"/>
    </row>
    <row r="115" spans="1:6" ht="15">
      <c r="A115" s="1"/>
      <c r="B115" s="53"/>
      <c r="C115" s="1"/>
      <c r="D115" s="1"/>
      <c r="E115" s="1"/>
      <c r="F115" s="1"/>
    </row>
    <row r="116" spans="1:6" ht="15">
      <c r="A116" s="1"/>
      <c r="B116" s="53"/>
      <c r="C116" s="1"/>
      <c r="D116" s="1"/>
      <c r="E116" s="1"/>
      <c r="F116" s="1"/>
    </row>
    <row r="117" spans="1:6" ht="15">
      <c r="A117" s="1"/>
      <c r="B117" s="53"/>
      <c r="C117" s="1"/>
      <c r="D117" s="1"/>
      <c r="E117" s="1"/>
      <c r="F117" s="1"/>
    </row>
    <row r="118" spans="1:6" ht="15">
      <c r="A118" s="1"/>
      <c r="B118" s="53"/>
      <c r="C118" s="1"/>
      <c r="D118" s="1"/>
      <c r="E118" s="1"/>
      <c r="F118" s="1"/>
    </row>
    <row r="119" spans="1:6" ht="15">
      <c r="A119" s="1"/>
      <c r="B119" s="53"/>
      <c r="C119" s="1"/>
      <c r="D119" s="1"/>
      <c r="E119" s="1"/>
      <c r="F119" s="1"/>
    </row>
    <row r="120" spans="1:6" ht="15">
      <c r="A120" s="1"/>
      <c r="B120" s="53"/>
      <c r="C120" s="1"/>
      <c r="D120" s="1"/>
      <c r="E120" s="1"/>
      <c r="F120" s="1"/>
    </row>
    <row r="121" spans="1:6" ht="15">
      <c r="A121" s="1"/>
      <c r="B121" s="53"/>
      <c r="C121" s="1"/>
      <c r="D121" s="1"/>
      <c r="E121" s="1"/>
      <c r="F121" s="1"/>
    </row>
    <row r="122" spans="1:6" ht="15">
      <c r="A122" s="1"/>
      <c r="B122" s="53"/>
      <c r="C122" s="1"/>
      <c r="D122" s="1"/>
      <c r="E122" s="1"/>
      <c r="F122" s="1"/>
    </row>
    <row r="123" spans="1:6" ht="15">
      <c r="A123" s="1"/>
      <c r="B123" s="53"/>
      <c r="C123" s="1"/>
      <c r="D123" s="1"/>
      <c r="E123" s="1"/>
      <c r="F123" s="1"/>
    </row>
    <row r="124" spans="1:6" ht="15">
      <c r="A124" s="1"/>
      <c r="B124" s="53"/>
      <c r="C124" s="1"/>
      <c r="D124" s="1"/>
      <c r="E124" s="1"/>
      <c r="F124" s="1"/>
    </row>
    <row r="125" spans="1:6" ht="15">
      <c r="A125" s="1"/>
      <c r="B125" s="53"/>
      <c r="C125" s="1"/>
      <c r="D125" s="1"/>
      <c r="E125" s="1"/>
      <c r="F125" s="1"/>
    </row>
    <row r="126" spans="1:6" ht="15">
      <c r="A126" s="1"/>
      <c r="B126" s="53"/>
      <c r="C126" s="1"/>
      <c r="D126" s="1"/>
      <c r="E126" s="1"/>
      <c r="F126" s="1"/>
    </row>
    <row r="127" spans="1:6" ht="15">
      <c r="A127" s="1"/>
      <c r="B127" s="53"/>
      <c r="C127" s="1"/>
      <c r="D127" s="1"/>
      <c r="E127" s="1"/>
      <c r="F127" s="1"/>
    </row>
    <row r="128" spans="1:6" ht="15">
      <c r="A128" s="1"/>
      <c r="B128" s="53"/>
      <c r="C128" s="1"/>
      <c r="D128" s="1"/>
      <c r="E128" s="1"/>
      <c r="F128" s="1"/>
    </row>
    <row r="129" spans="1:6" ht="15">
      <c r="A129" s="1"/>
      <c r="B129" s="53"/>
      <c r="C129" s="1"/>
      <c r="D129" s="1"/>
      <c r="E129" s="1"/>
      <c r="F129" s="1"/>
    </row>
    <row r="130" spans="1:6" ht="15">
      <c r="A130" s="1"/>
      <c r="B130" s="53"/>
      <c r="C130" s="1"/>
      <c r="D130" s="1"/>
      <c r="E130" s="1"/>
      <c r="F130" s="1"/>
    </row>
    <row r="131" spans="1:6" ht="15">
      <c r="A131" s="1"/>
      <c r="B131" s="53"/>
      <c r="C131" s="1"/>
      <c r="D131" s="1"/>
      <c r="E131" s="1"/>
      <c r="F131" s="1"/>
    </row>
    <row r="132" spans="1:6" ht="15">
      <c r="A132" s="1"/>
      <c r="B132" s="53"/>
      <c r="C132" s="1"/>
      <c r="D132" s="1"/>
      <c r="E132" s="1"/>
      <c r="F132" s="1"/>
    </row>
    <row r="133" spans="1:6" ht="15">
      <c r="A133" s="1"/>
      <c r="B133" s="53"/>
      <c r="C133" s="1"/>
      <c r="D133" s="1"/>
      <c r="E133" s="1"/>
      <c r="F133" s="1"/>
    </row>
    <row r="134" spans="1:6" ht="15">
      <c r="A134" s="1"/>
      <c r="B134" s="53"/>
      <c r="C134" s="1"/>
      <c r="D134" s="1"/>
      <c r="E134" s="1"/>
      <c r="F134" s="1"/>
    </row>
    <row r="135" spans="1:6" ht="15">
      <c r="A135" s="1"/>
      <c r="B135" s="53"/>
      <c r="C135" s="1"/>
      <c r="D135" s="1"/>
      <c r="E135" s="1"/>
      <c r="F135" s="1"/>
    </row>
    <row r="136" spans="1:6" ht="15">
      <c r="A136" s="1"/>
      <c r="B136" s="53"/>
      <c r="C136" s="1"/>
      <c r="D136" s="1"/>
      <c r="E136" s="1"/>
      <c r="F136" s="1"/>
    </row>
    <row r="137" spans="1:6" ht="15">
      <c r="A137" s="1"/>
      <c r="B137" s="53"/>
      <c r="C137" s="1"/>
      <c r="D137" s="1"/>
      <c r="E137" s="1"/>
      <c r="F137" s="1"/>
    </row>
    <row r="138" spans="1:6" ht="15">
      <c r="A138" s="1"/>
      <c r="B138" s="53"/>
      <c r="C138" s="1"/>
      <c r="D138" s="1"/>
      <c r="E138" s="1"/>
      <c r="F138" s="1"/>
    </row>
    <row r="139" spans="1:6" ht="15">
      <c r="A139" s="1"/>
      <c r="B139" s="53"/>
      <c r="C139" s="1"/>
      <c r="D139" s="1"/>
      <c r="E139" s="1"/>
      <c r="F139" s="1"/>
    </row>
    <row r="140" spans="1:6" ht="15">
      <c r="A140" s="1"/>
      <c r="B140" s="53"/>
      <c r="C140" s="1"/>
      <c r="D140" s="1"/>
      <c r="E140" s="1"/>
      <c r="F140" s="1"/>
    </row>
    <row r="141" spans="1:6" ht="15">
      <c r="A141" s="1"/>
      <c r="B141" s="53"/>
      <c r="C141" s="1"/>
      <c r="D141" s="1"/>
      <c r="E141" s="1"/>
      <c r="F141" s="1"/>
    </row>
    <row r="142" spans="1:6" ht="15">
      <c r="A142" s="1"/>
      <c r="B142" s="53"/>
      <c r="C142" s="1"/>
      <c r="D142" s="1"/>
      <c r="E142" s="1"/>
      <c r="F142" s="1"/>
    </row>
    <row r="143" spans="1:6" ht="15">
      <c r="A143" s="1"/>
      <c r="B143" s="53"/>
      <c r="C143" s="1"/>
      <c r="D143" s="1"/>
      <c r="E143" s="1"/>
      <c r="F143" s="1"/>
    </row>
    <row r="144" spans="1:6" ht="15">
      <c r="A144" s="1"/>
      <c r="B144" s="53"/>
      <c r="C144" s="1"/>
      <c r="D144" s="1"/>
      <c r="E144" s="1"/>
      <c r="F144" s="1"/>
    </row>
    <row r="145" spans="1:6" ht="15">
      <c r="A145" s="1"/>
      <c r="B145" s="53"/>
      <c r="C145" s="1"/>
      <c r="D145" s="1"/>
      <c r="E145" s="1"/>
      <c r="F145" s="1"/>
    </row>
    <row r="146" spans="1:6" ht="15">
      <c r="A146" s="1"/>
      <c r="B146" s="53"/>
      <c r="C146" s="1"/>
      <c r="D146" s="1"/>
      <c r="E146" s="1"/>
      <c r="F146" s="1"/>
    </row>
    <row r="147" spans="1:6" ht="15">
      <c r="A147" s="1"/>
      <c r="B147" s="53"/>
      <c r="C147" s="1"/>
      <c r="D147" s="1"/>
      <c r="E147" s="1"/>
      <c r="F147" s="1"/>
    </row>
    <row r="148" spans="1:6" ht="15">
      <c r="A148" s="1"/>
      <c r="B148" s="53"/>
      <c r="C148" s="1"/>
      <c r="D148" s="1"/>
      <c r="E148" s="1"/>
      <c r="F148" s="1"/>
    </row>
    <row r="149" spans="1:6" ht="15">
      <c r="A149" s="1"/>
      <c r="B149" s="53"/>
      <c r="C149" s="1"/>
      <c r="D149" s="1"/>
      <c r="E149" s="1"/>
      <c r="F149" s="1"/>
    </row>
    <row r="150" spans="1:6" ht="15">
      <c r="A150" s="1"/>
      <c r="B150" s="53"/>
      <c r="C150" s="1"/>
      <c r="D150" s="1"/>
      <c r="E150" s="1"/>
      <c r="F150" s="1"/>
    </row>
    <row r="151" spans="1:6" ht="15">
      <c r="A151" s="1"/>
      <c r="B151" s="53"/>
      <c r="C151" s="1"/>
      <c r="D151" s="1"/>
      <c r="E151" s="1"/>
      <c r="F151" s="1"/>
    </row>
    <row r="152" spans="1:6" ht="15">
      <c r="A152" s="1"/>
      <c r="B152" s="53"/>
      <c r="C152" s="1"/>
      <c r="D152" s="1"/>
      <c r="E152" s="1"/>
      <c r="F152" s="1"/>
    </row>
    <row r="153" spans="1:6" ht="15">
      <c r="A153" s="1"/>
      <c r="B153" s="53"/>
      <c r="C153" s="1"/>
      <c r="D153" s="1"/>
      <c r="E153" s="1"/>
      <c r="F153" s="1"/>
    </row>
    <row r="154" spans="1:6" ht="15">
      <c r="A154" s="1"/>
      <c r="B154" s="53"/>
      <c r="C154" s="1"/>
      <c r="D154" s="1"/>
      <c r="E154" s="1"/>
      <c r="F154" s="1"/>
    </row>
    <row r="155" spans="1:6" ht="15">
      <c r="A155" s="1"/>
      <c r="B155" s="53"/>
      <c r="C155" s="1"/>
      <c r="D155" s="1"/>
      <c r="E155" s="1"/>
      <c r="F155" s="1"/>
    </row>
    <row r="156" spans="1:6" ht="15">
      <c r="A156" s="1"/>
      <c r="B156" s="53"/>
      <c r="C156" s="1"/>
      <c r="D156" s="1"/>
      <c r="E156" s="1"/>
      <c r="F156" s="1"/>
    </row>
    <row r="157" spans="1:6" ht="15">
      <c r="A157" s="1"/>
      <c r="B157" s="53"/>
      <c r="C157" s="1"/>
      <c r="D157" s="1"/>
      <c r="E157" s="1"/>
      <c r="F157" s="1"/>
    </row>
    <row r="158" spans="1:6" ht="15">
      <c r="A158" s="1"/>
      <c r="B158" s="53"/>
      <c r="C158" s="1"/>
      <c r="D158" s="1"/>
      <c r="E158" s="1"/>
      <c r="F158" s="1"/>
    </row>
    <row r="159" spans="1:6" ht="15">
      <c r="A159" s="1"/>
      <c r="B159" s="53"/>
      <c r="C159" s="1"/>
      <c r="D159" s="1"/>
      <c r="E159" s="1"/>
      <c r="F159" s="1"/>
    </row>
    <row r="160" spans="1:6" ht="15">
      <c r="A160" s="1"/>
      <c r="B160" s="53"/>
      <c r="C160" s="1"/>
      <c r="D160" s="1"/>
      <c r="E160" s="1"/>
      <c r="F160" s="1"/>
    </row>
    <row r="161" spans="1:6" ht="15">
      <c r="A161" s="1"/>
      <c r="B161" s="53"/>
      <c r="C161" s="1"/>
      <c r="D161" s="1"/>
      <c r="E161" s="1"/>
      <c r="F161" s="1"/>
    </row>
    <row r="162" spans="1:6" ht="15">
      <c r="A162" s="1"/>
      <c r="B162" s="53"/>
      <c r="C162" s="1"/>
      <c r="D162" s="1"/>
      <c r="E162" s="1"/>
      <c r="F162" s="1"/>
    </row>
    <row r="163" spans="1:6" ht="15">
      <c r="A163" s="1"/>
      <c r="B163" s="53"/>
      <c r="C163" s="1"/>
      <c r="D163" s="1"/>
      <c r="E163" s="1"/>
      <c r="F163" s="1"/>
    </row>
    <row r="164" spans="1:6" ht="15">
      <c r="A164" s="1"/>
      <c r="B164" s="53"/>
      <c r="C164" s="1"/>
      <c r="D164" s="1"/>
      <c r="E164" s="1"/>
      <c r="F164" s="1"/>
    </row>
    <row r="165" spans="1:6" ht="15">
      <c r="A165" s="1"/>
      <c r="B165" s="53"/>
      <c r="C165" s="1"/>
      <c r="D165" s="1"/>
      <c r="E165" s="1"/>
      <c r="F165" s="1"/>
    </row>
    <row r="166" spans="1:6" ht="15">
      <c r="A166" s="1"/>
      <c r="B166" s="53"/>
      <c r="C166" s="1"/>
      <c r="D166" s="1"/>
      <c r="E166" s="1"/>
      <c r="F166" s="1"/>
    </row>
    <row r="167" spans="1:6" ht="15">
      <c r="A167" s="1"/>
      <c r="B167" s="53"/>
      <c r="C167" s="1"/>
      <c r="D167" s="1"/>
      <c r="E167" s="1"/>
      <c r="F167" s="1"/>
    </row>
    <row r="168" spans="1:6" ht="15">
      <c r="A168" s="1"/>
      <c r="B168" s="53"/>
      <c r="C168" s="1"/>
      <c r="D168" s="1"/>
      <c r="E168" s="1"/>
      <c r="F168" s="1"/>
    </row>
    <row r="169" spans="1:6" ht="15">
      <c r="A169" s="1"/>
      <c r="B169" s="53"/>
      <c r="C169" s="1"/>
      <c r="D169" s="1"/>
      <c r="E169" s="1"/>
      <c r="F169" s="1"/>
    </row>
    <row r="170" spans="1:6" ht="15">
      <c r="A170" s="1"/>
      <c r="B170" s="53"/>
      <c r="C170" s="1"/>
      <c r="D170" s="1"/>
      <c r="E170" s="1"/>
      <c r="F170" s="1"/>
    </row>
    <row r="171" spans="1:6" ht="15">
      <c r="A171" s="1"/>
      <c r="B171" s="53"/>
      <c r="C171" s="1"/>
      <c r="D171" s="1"/>
      <c r="E171" s="1"/>
      <c r="F171" s="1"/>
    </row>
    <row r="172" spans="1:6" ht="15">
      <c r="A172" s="1"/>
      <c r="B172" s="53"/>
      <c r="C172" s="1"/>
      <c r="D172" s="1"/>
      <c r="E172" s="1"/>
      <c r="F172" s="1"/>
    </row>
    <row r="173" spans="1:6" ht="15">
      <c r="A173" s="1"/>
      <c r="B173" s="53"/>
      <c r="C173" s="1"/>
      <c r="D173" s="1"/>
      <c r="E173" s="1"/>
      <c r="F173" s="1"/>
    </row>
    <row r="174" spans="1:6" ht="15">
      <c r="A174" s="1"/>
      <c r="B174" s="53"/>
      <c r="C174" s="1"/>
      <c r="D174" s="1"/>
      <c r="E174" s="1"/>
      <c r="F174" s="1"/>
    </row>
    <row r="175" spans="1:6" ht="15">
      <c r="A175" s="1"/>
      <c r="B175" s="53"/>
      <c r="C175" s="1"/>
      <c r="D175" s="1"/>
      <c r="E175" s="1"/>
      <c r="F175" s="1"/>
    </row>
    <row r="176" spans="1:6" ht="15">
      <c r="A176" s="1"/>
      <c r="B176" s="53"/>
      <c r="C176" s="1"/>
      <c r="D176" s="1"/>
      <c r="E176" s="1"/>
      <c r="F176" s="1"/>
    </row>
    <row r="177" spans="1:6" ht="15">
      <c r="A177" s="1"/>
      <c r="B177" s="53"/>
      <c r="C177" s="1"/>
      <c r="D177" s="1"/>
      <c r="E177" s="1"/>
      <c r="F177" s="1"/>
    </row>
    <row r="178" spans="1:6" ht="15">
      <c r="A178" s="1"/>
      <c r="B178" s="53"/>
      <c r="C178" s="1"/>
      <c r="D178" s="1"/>
      <c r="E178" s="1"/>
      <c r="F178" s="1"/>
    </row>
    <row r="179" spans="1:6" ht="15">
      <c r="A179" s="1"/>
      <c r="B179" s="53"/>
      <c r="C179" s="1"/>
      <c r="D179" s="1"/>
      <c r="E179" s="1"/>
      <c r="F179" s="1"/>
    </row>
    <row r="180" spans="1:6" ht="15">
      <c r="A180" s="1"/>
      <c r="B180" s="53"/>
      <c r="C180" s="1"/>
      <c r="D180" s="1"/>
      <c r="E180" s="1"/>
      <c r="F180" s="1"/>
    </row>
    <row r="181" spans="1:6" ht="15">
      <c r="A181" s="1"/>
      <c r="B181" s="53"/>
      <c r="C181" s="1"/>
      <c r="D181" s="1"/>
      <c r="E181" s="1"/>
      <c r="F181" s="1"/>
    </row>
    <row r="182" spans="1:6" ht="15">
      <c r="A182" s="1"/>
      <c r="B182" s="53"/>
      <c r="C182" s="1"/>
      <c r="D182" s="1"/>
      <c r="E182" s="1"/>
      <c r="F182" s="1"/>
    </row>
    <row r="183" spans="1:6" ht="15">
      <c r="A183" s="1"/>
      <c r="B183" s="53"/>
      <c r="C183" s="1"/>
      <c r="D183" s="1"/>
      <c r="E183" s="1"/>
      <c r="F183" s="1"/>
    </row>
    <row r="184" spans="1:6" ht="15">
      <c r="A184" s="1"/>
      <c r="B184" s="53"/>
      <c r="C184" s="1"/>
      <c r="D184" s="1"/>
      <c r="E184" s="1"/>
      <c r="F184" s="1"/>
    </row>
    <row r="185" spans="1:6" ht="15">
      <c r="A185" s="1"/>
      <c r="B185" s="53"/>
      <c r="C185" s="1"/>
      <c r="D185" s="1"/>
      <c r="E185" s="1"/>
      <c r="F185" s="1"/>
    </row>
    <row r="186" spans="1:6" ht="15">
      <c r="A186" s="1"/>
      <c r="B186" s="53"/>
      <c r="C186" s="1"/>
      <c r="D186" s="1"/>
      <c r="E186" s="1"/>
      <c r="F186" s="1"/>
    </row>
    <row r="187" spans="1:6" ht="15">
      <c r="A187" s="1"/>
      <c r="B187" s="53"/>
      <c r="C187" s="1"/>
      <c r="D187" s="1"/>
      <c r="E187" s="1"/>
      <c r="F187" s="1"/>
    </row>
    <row r="188" spans="1:6" ht="15">
      <c r="A188" s="1"/>
      <c r="B188" s="53"/>
      <c r="C188" s="1"/>
      <c r="D188" s="1"/>
      <c r="E188" s="1"/>
      <c r="F188" s="1"/>
    </row>
    <row r="189" spans="1:6" ht="15">
      <c r="A189" s="1"/>
      <c r="B189" s="53"/>
      <c r="C189" s="1"/>
      <c r="D189" s="1"/>
      <c r="E189" s="1"/>
      <c r="F189" s="1"/>
    </row>
    <row r="190" spans="1:6" ht="15">
      <c r="A190" s="1"/>
      <c r="B190" s="53"/>
      <c r="C190" s="1"/>
      <c r="D190" s="1"/>
      <c r="E190" s="1"/>
      <c r="F190" s="1"/>
    </row>
    <row r="191" spans="1:6" ht="15">
      <c r="A191" s="1"/>
      <c r="B191" s="53"/>
      <c r="C191" s="1"/>
      <c r="D191" s="1"/>
      <c r="E191" s="1"/>
      <c r="F191" s="1"/>
    </row>
    <row r="192" spans="1:6" ht="15">
      <c r="A192" s="1"/>
      <c r="B192" s="53"/>
      <c r="C192" s="1"/>
      <c r="D192" s="1"/>
      <c r="E192" s="1"/>
      <c r="F192" s="1"/>
    </row>
    <row r="193" spans="1:6" ht="15">
      <c r="A193" s="1"/>
      <c r="B193" s="53"/>
      <c r="C193" s="1"/>
      <c r="D193" s="1"/>
      <c r="E193" s="1"/>
      <c r="F193" s="1"/>
    </row>
    <row r="194" spans="1:6" ht="15">
      <c r="A194" s="1"/>
      <c r="B194" s="53"/>
      <c r="C194" s="1"/>
      <c r="D194" s="1"/>
      <c r="E194" s="1"/>
      <c r="F194" s="1"/>
    </row>
    <row r="195" spans="1:6" ht="15">
      <c r="A195" s="1"/>
      <c r="B195" s="53"/>
      <c r="C195" s="1"/>
      <c r="D195" s="1"/>
      <c r="E195" s="1"/>
      <c r="F195" s="1"/>
    </row>
    <row r="196" spans="1:6" ht="15">
      <c r="A196" s="1"/>
      <c r="B196" s="53"/>
      <c r="C196" s="1"/>
      <c r="D196" s="1"/>
      <c r="E196" s="1"/>
      <c r="F196" s="1"/>
    </row>
    <row r="197" spans="1:6" ht="15">
      <c r="A197" s="1"/>
      <c r="B197" s="53"/>
      <c r="C197" s="1"/>
      <c r="D197" s="1"/>
      <c r="E197" s="1"/>
      <c r="F197" s="1"/>
    </row>
    <row r="198" spans="1:6" ht="15">
      <c r="A198" s="1"/>
      <c r="B198" s="53"/>
      <c r="C198" s="1"/>
      <c r="D198" s="1"/>
      <c r="E198" s="1"/>
      <c r="F198" s="1"/>
    </row>
    <row r="199" spans="1:6" ht="15">
      <c r="A199" s="1"/>
      <c r="B199" s="53"/>
      <c r="C199" s="1"/>
      <c r="D199" s="1"/>
      <c r="E199" s="1"/>
      <c r="F199" s="1"/>
    </row>
    <row r="200" spans="1:6" ht="15">
      <c r="A200" s="1"/>
      <c r="B200" s="53"/>
      <c r="C200" s="1"/>
      <c r="D200" s="1"/>
      <c r="E200" s="1"/>
      <c r="F200" s="1"/>
    </row>
    <row r="201" spans="1:6" ht="15">
      <c r="A201" s="1"/>
      <c r="B201" s="53"/>
      <c r="C201" s="1"/>
      <c r="D201" s="1"/>
      <c r="E201" s="1"/>
      <c r="F201" s="1"/>
    </row>
    <row r="202" spans="1:6" ht="15">
      <c r="A202" s="1"/>
      <c r="B202" s="53"/>
      <c r="C202" s="1"/>
      <c r="D202" s="1"/>
      <c r="E202" s="1"/>
      <c r="F202" s="1"/>
    </row>
    <row r="203" spans="1:6" ht="15">
      <c r="A203" s="1"/>
      <c r="B203" s="53"/>
      <c r="C203" s="1"/>
      <c r="D203" s="1"/>
      <c r="E203" s="1"/>
      <c r="F203" s="1"/>
    </row>
    <row r="204" spans="1:6" ht="15">
      <c r="A204" s="1"/>
      <c r="B204" s="53"/>
      <c r="C204" s="1"/>
      <c r="D204" s="1"/>
      <c r="E204" s="1"/>
      <c r="F204" s="1"/>
    </row>
    <row r="205" spans="1:6" ht="15">
      <c r="A205" s="1"/>
      <c r="B205" s="53"/>
      <c r="C205" s="1"/>
      <c r="D205" s="1"/>
      <c r="E205" s="1"/>
      <c r="F205" s="1"/>
    </row>
    <row r="206" spans="1:6" ht="15">
      <c r="A206" s="1"/>
      <c r="B206" s="53"/>
      <c r="C206" s="1"/>
      <c r="D206" s="1"/>
      <c r="E206" s="1"/>
      <c r="F206" s="1"/>
    </row>
    <row r="207" spans="1:6" ht="15">
      <c r="A207" s="1"/>
      <c r="B207" s="53"/>
      <c r="C207" s="1"/>
      <c r="D207" s="1"/>
      <c r="E207" s="1"/>
      <c r="F207" s="1"/>
    </row>
    <row r="208" spans="1:6" ht="15">
      <c r="A208" s="1"/>
      <c r="B208" s="53"/>
      <c r="C208" s="1"/>
      <c r="D208" s="1"/>
      <c r="E208" s="1"/>
      <c r="F208" s="1"/>
    </row>
    <row r="209" spans="1:6" ht="15">
      <c r="A209" s="1"/>
      <c r="B209" s="53"/>
      <c r="C209" s="1"/>
      <c r="D209" s="1"/>
      <c r="E209" s="1"/>
      <c r="F209" s="1"/>
    </row>
    <row r="210" spans="1:6" ht="15">
      <c r="A210" s="1"/>
      <c r="B210" s="53"/>
      <c r="C210" s="1"/>
      <c r="D210" s="1"/>
      <c r="E210" s="1"/>
      <c r="F210" s="1"/>
    </row>
    <row r="211" spans="1:6" ht="15">
      <c r="A211" s="1"/>
      <c r="B211" s="53"/>
      <c r="C211" s="1"/>
      <c r="D211" s="1"/>
      <c r="E211" s="1"/>
      <c r="F211" s="1"/>
    </row>
    <row r="212" spans="1:6" ht="15">
      <c r="A212" s="1"/>
      <c r="B212" s="53"/>
      <c r="C212" s="1"/>
      <c r="D212" s="1"/>
      <c r="E212" s="1"/>
      <c r="F212" s="1"/>
    </row>
    <row r="213" spans="1:6" ht="15">
      <c r="A213" s="1"/>
      <c r="B213" s="53"/>
      <c r="C213" s="1"/>
      <c r="D213" s="1"/>
      <c r="E213" s="1"/>
      <c r="F213" s="1"/>
    </row>
    <row r="214" spans="1:6" ht="15">
      <c r="A214" s="1"/>
      <c r="B214" s="53"/>
      <c r="C214" s="1"/>
      <c r="D214" s="1"/>
      <c r="E214" s="1"/>
      <c r="F214" s="1"/>
    </row>
    <row r="215" spans="1:6" ht="15">
      <c r="A215" s="1"/>
      <c r="B215" s="53"/>
      <c r="C215" s="1"/>
      <c r="D215" s="1"/>
      <c r="E215" s="1"/>
      <c r="F215" s="1"/>
    </row>
    <row r="216" spans="1:6" ht="15">
      <c r="A216" s="1"/>
      <c r="B216" s="53"/>
      <c r="C216" s="1"/>
      <c r="D216" s="1"/>
      <c r="E216" s="1"/>
      <c r="F216" s="1"/>
    </row>
    <row r="217" spans="1:6" ht="15">
      <c r="A217" s="1"/>
      <c r="B217" s="53"/>
      <c r="C217" s="1"/>
      <c r="D217" s="1"/>
      <c r="E217" s="1"/>
      <c r="F217" s="1"/>
    </row>
    <row r="218" spans="1:6" ht="15">
      <c r="A218" s="1"/>
      <c r="B218" s="53"/>
      <c r="C218" s="1"/>
      <c r="D218" s="1"/>
      <c r="E218" s="1"/>
      <c r="F218" s="1"/>
    </row>
    <row r="219" spans="1:6" ht="15">
      <c r="A219" s="1"/>
      <c r="B219" s="53"/>
      <c r="C219" s="1"/>
      <c r="D219" s="1"/>
      <c r="E219" s="1"/>
      <c r="F219" s="1"/>
    </row>
    <row r="220" spans="1:6" ht="15">
      <c r="A220" s="1"/>
      <c r="B220" s="53"/>
      <c r="C220" s="1"/>
      <c r="D220" s="1"/>
      <c r="E220" s="1"/>
      <c r="F220" s="1"/>
    </row>
    <row r="221" spans="1:6" ht="15">
      <c r="A221" s="1"/>
      <c r="B221" s="53"/>
      <c r="C221" s="1"/>
      <c r="D221" s="1"/>
      <c r="E221" s="1"/>
      <c r="F221" s="1"/>
    </row>
    <row r="222" spans="1:6" ht="15">
      <c r="A222" s="1"/>
      <c r="B222" s="53"/>
      <c r="C222" s="1"/>
      <c r="D222" s="1"/>
      <c r="E222" s="1"/>
      <c r="F222" s="1"/>
    </row>
    <row r="223" spans="1:6" ht="15">
      <c r="A223" s="1"/>
      <c r="B223" s="53"/>
      <c r="C223" s="1"/>
      <c r="D223" s="1"/>
      <c r="E223" s="1"/>
      <c r="F223" s="1"/>
    </row>
    <row r="224" spans="1:6" ht="15">
      <c r="A224" s="1"/>
      <c r="B224" s="53"/>
      <c r="C224" s="1"/>
      <c r="D224" s="1"/>
      <c r="E224" s="1"/>
      <c r="F224" s="1"/>
    </row>
    <row r="225" spans="1:6" ht="15">
      <c r="A225" s="1"/>
      <c r="B225" s="53"/>
      <c r="C225" s="1"/>
      <c r="D225" s="1"/>
      <c r="E225" s="1"/>
      <c r="F225" s="1"/>
    </row>
    <row r="226" spans="1:6" ht="15">
      <c r="A226" s="1"/>
      <c r="B226" s="53"/>
      <c r="C226" s="1"/>
      <c r="D226" s="1"/>
      <c r="E226" s="1"/>
      <c r="F226" s="1"/>
    </row>
    <row r="227" spans="1:6" ht="15">
      <c r="A227" s="1"/>
      <c r="B227" s="53"/>
      <c r="C227" s="1"/>
      <c r="D227" s="1"/>
      <c r="E227" s="1"/>
      <c r="F227" s="1"/>
    </row>
    <row r="228" spans="1:6" ht="15">
      <c r="A228" s="1"/>
      <c r="B228" s="53"/>
      <c r="C228" s="1"/>
      <c r="D228" s="1"/>
      <c r="E228" s="1"/>
      <c r="F228" s="1"/>
    </row>
    <row r="229" spans="1:6" ht="15">
      <c r="A229" s="1"/>
      <c r="B229" s="53"/>
      <c r="C229" s="1"/>
      <c r="D229" s="1"/>
      <c r="E229" s="1"/>
      <c r="F229" s="1"/>
    </row>
    <row r="230" spans="1:6" ht="15">
      <c r="A230" s="1"/>
      <c r="B230" s="53"/>
      <c r="C230" s="1"/>
      <c r="D230" s="1"/>
      <c r="E230" s="1"/>
      <c r="F230" s="1"/>
    </row>
    <row r="231" spans="1:6" ht="15">
      <c r="A231" s="1"/>
      <c r="B231" s="53"/>
      <c r="C231" s="1"/>
      <c r="D231" s="1"/>
      <c r="E231" s="1"/>
      <c r="F231" s="1"/>
    </row>
    <row r="232" spans="1:6" ht="15">
      <c r="A232" s="1"/>
      <c r="B232" s="53"/>
      <c r="C232" s="1"/>
      <c r="D232" s="1"/>
      <c r="E232" s="1"/>
      <c r="F232" s="1"/>
    </row>
    <row r="233" spans="1:6" ht="15">
      <c r="A233" s="1"/>
      <c r="B233" s="53"/>
      <c r="C233" s="1"/>
      <c r="D233" s="1"/>
      <c r="E233" s="1"/>
      <c r="F233" s="1"/>
    </row>
    <row r="234" spans="1:6" ht="15">
      <c r="A234" s="1"/>
      <c r="B234" s="53"/>
      <c r="C234" s="1"/>
      <c r="D234" s="1"/>
      <c r="E234" s="1"/>
      <c r="F234" s="1"/>
    </row>
    <row r="235" spans="1:6" ht="15">
      <c r="A235" s="1"/>
      <c r="B235" s="53"/>
      <c r="C235" s="1"/>
      <c r="D235" s="1"/>
      <c r="E235" s="1"/>
      <c r="F235" s="1"/>
    </row>
    <row r="236" spans="1:6" ht="15">
      <c r="A236" s="1"/>
      <c r="B236" s="53"/>
      <c r="C236" s="1"/>
      <c r="D236" s="1"/>
      <c r="E236" s="1"/>
      <c r="F236" s="1"/>
    </row>
    <row r="237" spans="1:6" ht="15">
      <c r="A237" s="1"/>
      <c r="B237" s="53"/>
      <c r="C237" s="1"/>
      <c r="D237" s="1"/>
      <c r="E237" s="1"/>
      <c r="F237" s="1"/>
    </row>
    <row r="238" spans="1:6" ht="15">
      <c r="A238" s="1"/>
      <c r="B238" s="53"/>
      <c r="C238" s="1"/>
      <c r="D238" s="1"/>
      <c r="E238" s="1"/>
      <c r="F238" s="1"/>
    </row>
    <row r="239" spans="1:6" ht="15">
      <c r="A239" s="1"/>
      <c r="B239" s="53"/>
      <c r="C239" s="1"/>
      <c r="D239" s="1"/>
      <c r="E239" s="1"/>
      <c r="F239" s="1"/>
    </row>
    <row r="240" spans="1:6" ht="15">
      <c r="A240" s="1"/>
      <c r="B240" s="53"/>
      <c r="C240" s="1"/>
      <c r="D240" s="1"/>
      <c r="E240" s="1"/>
      <c r="F240" s="1"/>
    </row>
    <row r="241" spans="1:6" ht="15">
      <c r="A241" s="1"/>
      <c r="B241" s="53"/>
      <c r="C241" s="1"/>
      <c r="D241" s="1"/>
      <c r="E241" s="1"/>
      <c r="F241" s="1"/>
    </row>
    <row r="242" spans="1:6" ht="15">
      <c r="A242" s="1"/>
      <c r="B242" s="53"/>
      <c r="C242" s="1"/>
      <c r="D242" s="1"/>
      <c r="E242" s="1"/>
      <c r="F242" s="1"/>
    </row>
    <row r="243" spans="1:6" ht="15">
      <c r="A243" s="1"/>
      <c r="B243" s="53"/>
      <c r="C243" s="1"/>
      <c r="D243" s="1"/>
      <c r="E243" s="1"/>
      <c r="F243" s="1"/>
    </row>
    <row r="244" spans="1:6" ht="15">
      <c r="A244" s="1"/>
      <c r="B244" s="53"/>
      <c r="C244" s="1"/>
      <c r="D244" s="1"/>
      <c r="E244" s="1"/>
      <c r="F244" s="1"/>
    </row>
    <row r="245" spans="1:6" ht="15">
      <c r="A245" s="1"/>
      <c r="B245" s="53"/>
      <c r="C245" s="1"/>
      <c r="D245" s="1"/>
      <c r="E245" s="1"/>
      <c r="F245" s="1"/>
    </row>
    <row r="246" spans="1:6" ht="15">
      <c r="A246" s="1"/>
      <c r="B246" s="53"/>
      <c r="C246" s="1"/>
      <c r="D246" s="1"/>
      <c r="E246" s="1"/>
      <c r="F246" s="1"/>
    </row>
    <row r="247" spans="1:6" ht="15">
      <c r="A247" s="1"/>
      <c r="B247" s="53"/>
      <c r="C247" s="1"/>
      <c r="D247" s="1"/>
      <c r="E247" s="1"/>
      <c r="F247" s="1"/>
    </row>
    <row r="248" spans="1:6" ht="15">
      <c r="A248" s="1"/>
      <c r="B248" s="53"/>
      <c r="C248" s="1"/>
      <c r="D248" s="1"/>
      <c r="E248" s="1"/>
      <c r="F248" s="1"/>
    </row>
    <row r="249" spans="1:6" ht="15">
      <c r="A249" s="1"/>
      <c r="B249" s="53"/>
      <c r="C249" s="1"/>
      <c r="D249" s="1"/>
      <c r="E249" s="1"/>
      <c r="F249" s="1"/>
    </row>
    <row r="250" spans="1:6" ht="15">
      <c r="A250" s="1"/>
      <c r="B250" s="53"/>
      <c r="C250" s="1"/>
      <c r="D250" s="1"/>
      <c r="E250" s="1"/>
      <c r="F250" s="1"/>
    </row>
    <row r="251" spans="1:6" ht="15">
      <c r="A251" s="1"/>
      <c r="B251" s="53"/>
      <c r="C251" s="1"/>
      <c r="D251" s="1"/>
      <c r="E251" s="1"/>
      <c r="F251" s="1"/>
    </row>
    <row r="252" spans="1:6" ht="15">
      <c r="A252" s="1"/>
      <c r="B252" s="53"/>
      <c r="C252" s="1"/>
      <c r="D252" s="1"/>
      <c r="E252" s="1"/>
      <c r="F252" s="1"/>
    </row>
    <row r="253" spans="1:6" ht="15">
      <c r="A253" s="1"/>
      <c r="B253" s="53"/>
      <c r="C253" s="1"/>
      <c r="D253" s="1"/>
      <c r="E253" s="1"/>
      <c r="F253" s="1"/>
    </row>
    <row r="254" spans="1:6" ht="15">
      <c r="A254" s="1"/>
      <c r="B254" s="53"/>
      <c r="C254" s="1"/>
      <c r="D254" s="1"/>
      <c r="E254" s="1"/>
      <c r="F254" s="1"/>
    </row>
    <row r="255" spans="1:6" ht="15">
      <c r="A255" s="1"/>
      <c r="B255" s="53"/>
      <c r="C255" s="1"/>
      <c r="D255" s="1"/>
      <c r="E255" s="1"/>
      <c r="F255" s="1"/>
    </row>
    <row r="256" spans="1:6" ht="15">
      <c r="A256" s="1"/>
      <c r="B256" s="53"/>
      <c r="C256" s="1"/>
      <c r="D256" s="1"/>
      <c r="E256" s="1"/>
      <c r="F256" s="1"/>
    </row>
    <row r="257" spans="1:6" ht="15">
      <c r="A257" s="1"/>
      <c r="B257" s="53"/>
      <c r="C257" s="1"/>
      <c r="D257" s="1"/>
      <c r="E257" s="1"/>
      <c r="F257" s="1"/>
    </row>
    <row r="258" spans="1:6" ht="15">
      <c r="A258" s="1"/>
      <c r="B258" s="53"/>
      <c r="C258" s="1"/>
      <c r="D258" s="1"/>
      <c r="E258" s="1"/>
      <c r="F258" s="1"/>
    </row>
    <row r="259" spans="1:6" ht="15">
      <c r="A259" s="1"/>
      <c r="B259" s="53"/>
      <c r="C259" s="1"/>
      <c r="D259" s="1"/>
      <c r="E259" s="1"/>
      <c r="F259" s="1"/>
    </row>
    <row r="260" spans="1:6" ht="15">
      <c r="A260" s="1"/>
      <c r="B260" s="53"/>
      <c r="C260" s="1"/>
      <c r="D260" s="1"/>
      <c r="E260" s="1"/>
      <c r="F260" s="1"/>
    </row>
    <row r="261" spans="1:6" ht="15">
      <c r="A261" s="1"/>
      <c r="B261" s="53"/>
      <c r="C261" s="1"/>
      <c r="D261" s="1"/>
      <c r="E261" s="1"/>
      <c r="F261" s="1"/>
    </row>
    <row r="262" spans="1:6" ht="15">
      <c r="A262" s="1"/>
      <c r="B262" s="53"/>
      <c r="C262" s="1"/>
      <c r="D262" s="1"/>
      <c r="E262" s="1"/>
      <c r="F262" s="1"/>
    </row>
    <row r="263" spans="1:6" ht="15">
      <c r="A263" s="1"/>
      <c r="B263" s="53"/>
      <c r="C263" s="1"/>
      <c r="D263" s="1"/>
      <c r="E263" s="1"/>
      <c r="F263" s="1"/>
    </row>
    <row r="264" spans="1:6" ht="15">
      <c r="A264" s="1"/>
      <c r="B264" s="53"/>
      <c r="C264" s="1"/>
      <c r="D264" s="1"/>
      <c r="E264" s="1"/>
      <c r="F264" s="1"/>
    </row>
    <row r="265" spans="1:6" ht="15">
      <c r="A265" s="1"/>
      <c r="B265" s="53"/>
      <c r="C265" s="1"/>
      <c r="D265" s="1"/>
      <c r="E265" s="1"/>
      <c r="F265" s="1"/>
    </row>
    <row r="266" spans="1:6" ht="15">
      <c r="A266" s="1"/>
      <c r="B266" s="53"/>
      <c r="C266" s="1"/>
      <c r="D266" s="1"/>
      <c r="E266" s="1"/>
      <c r="F266" s="1"/>
    </row>
    <row r="267" spans="1:6" ht="15">
      <c r="A267" s="1"/>
      <c r="B267" s="53"/>
      <c r="C267" s="1"/>
      <c r="D267" s="1"/>
      <c r="E267" s="1"/>
      <c r="F267" s="1"/>
    </row>
    <row r="268" spans="1:6" ht="15">
      <c r="A268" s="1"/>
      <c r="B268" s="53"/>
      <c r="C268" s="1"/>
      <c r="D268" s="1"/>
      <c r="E268" s="1"/>
      <c r="F268" s="1"/>
    </row>
    <row r="269" spans="1:6" ht="15">
      <c r="A269" s="1"/>
      <c r="B269" s="53"/>
      <c r="C269" s="1"/>
      <c r="D269" s="1"/>
      <c r="E269" s="1"/>
      <c r="F269" s="1"/>
    </row>
    <row r="270" spans="1:6" ht="15">
      <c r="A270" s="1"/>
      <c r="B270" s="53"/>
      <c r="C270" s="1"/>
      <c r="D270" s="1"/>
      <c r="E270" s="1"/>
      <c r="F270" s="1"/>
    </row>
    <row r="271" spans="1:6" ht="15">
      <c r="A271" s="1"/>
      <c r="B271" s="53"/>
      <c r="C271" s="1"/>
      <c r="D271" s="1"/>
      <c r="E271" s="1"/>
      <c r="F271" s="1"/>
    </row>
    <row r="272" spans="1:6" ht="15">
      <c r="A272" s="1"/>
      <c r="B272" s="53"/>
      <c r="C272" s="1"/>
      <c r="D272" s="1"/>
      <c r="E272" s="1"/>
      <c r="F272" s="1"/>
    </row>
    <row r="273" spans="1:6" ht="15">
      <c r="A273" s="1"/>
      <c r="B273" s="53"/>
      <c r="C273" s="1"/>
      <c r="D273" s="1"/>
      <c r="E273" s="1"/>
      <c r="F273" s="1"/>
    </row>
    <row r="274" spans="1:6" ht="15">
      <c r="A274" s="1"/>
      <c r="B274" s="53"/>
      <c r="C274" s="1"/>
      <c r="D274" s="1"/>
      <c r="E274" s="1"/>
      <c r="F274" s="1"/>
    </row>
    <row r="275" spans="1:6" ht="15">
      <c r="A275" s="1"/>
      <c r="B275" s="53"/>
      <c r="C275" s="1"/>
      <c r="D275" s="1"/>
      <c r="E275" s="1"/>
      <c r="F275" s="1"/>
    </row>
    <row r="276" spans="1:6" ht="15">
      <c r="A276" s="1"/>
      <c r="B276" s="53"/>
      <c r="C276" s="1"/>
      <c r="D276" s="1"/>
      <c r="E276" s="1"/>
      <c r="F276" s="1"/>
    </row>
    <row r="277" spans="1:6" ht="15">
      <c r="A277" s="1"/>
      <c r="B277" s="53"/>
      <c r="C277" s="1"/>
      <c r="D277" s="1"/>
      <c r="E277" s="1"/>
      <c r="F277" s="1"/>
    </row>
    <row r="278" spans="1:6" ht="15">
      <c r="A278" s="1"/>
      <c r="B278" s="53"/>
      <c r="C278" s="1"/>
      <c r="D278" s="1"/>
      <c r="E278" s="1"/>
      <c r="F278" s="1"/>
    </row>
    <row r="279" spans="1:6" ht="15">
      <c r="A279" s="1"/>
      <c r="B279" s="53"/>
      <c r="C279" s="1"/>
      <c r="D279" s="1"/>
      <c r="E279" s="1"/>
      <c r="F279" s="1"/>
    </row>
    <row r="280" spans="1:6" ht="15">
      <c r="A280" s="1"/>
      <c r="B280" s="53"/>
      <c r="C280" s="1"/>
      <c r="D280" s="1"/>
      <c r="E280" s="1"/>
      <c r="F280" s="1"/>
    </row>
    <row r="281" spans="1:6" ht="15">
      <c r="A281" s="1"/>
      <c r="B281" s="53"/>
      <c r="C281" s="1"/>
      <c r="D281" s="1"/>
      <c r="E281" s="1"/>
      <c r="F281" s="1"/>
    </row>
    <row r="282" spans="1:6" ht="15">
      <c r="A282" s="1"/>
      <c r="B282" s="53"/>
      <c r="C282" s="1"/>
      <c r="D282" s="1"/>
      <c r="E282" s="1"/>
      <c r="F282" s="1"/>
    </row>
    <row r="283" spans="1:6" ht="15">
      <c r="A283" s="1"/>
      <c r="B283" s="53"/>
      <c r="C283" s="1"/>
      <c r="D283" s="1"/>
      <c r="E283" s="1"/>
      <c r="F283" s="1"/>
    </row>
    <row r="284" spans="1:6" ht="15">
      <c r="A284" s="1"/>
      <c r="B284" s="53"/>
      <c r="C284" s="1"/>
      <c r="D284" s="1"/>
      <c r="E284" s="1"/>
      <c r="F284" s="1"/>
    </row>
    <row r="285" spans="1:6" ht="15">
      <c r="A285" s="1"/>
      <c r="B285" s="53"/>
      <c r="C285" s="1"/>
      <c r="D285" s="1"/>
      <c r="E285" s="1"/>
      <c r="F285" s="1"/>
    </row>
    <row r="286" spans="1:6" ht="15">
      <c r="A286" s="1"/>
      <c r="B286" s="53"/>
      <c r="C286" s="1"/>
      <c r="D286" s="1"/>
      <c r="E286" s="1"/>
      <c r="F286" s="1"/>
    </row>
    <row r="287" spans="1:6" ht="15">
      <c r="A287" s="1"/>
      <c r="B287" s="53"/>
      <c r="C287" s="1"/>
      <c r="D287" s="1"/>
      <c r="E287" s="1"/>
      <c r="F287" s="1"/>
    </row>
    <row r="288" spans="1:6" ht="15">
      <c r="A288" s="1"/>
      <c r="B288" s="53"/>
      <c r="C288" s="1"/>
      <c r="D288" s="1"/>
      <c r="E288" s="1"/>
      <c r="F288" s="1"/>
    </row>
    <row r="289" spans="1:6" ht="15">
      <c r="A289" s="1"/>
      <c r="B289" s="53"/>
      <c r="C289" s="1"/>
      <c r="D289" s="1"/>
      <c r="E289" s="1"/>
      <c r="F289" s="1"/>
    </row>
    <row r="290" spans="1:6" ht="15">
      <c r="A290" s="1"/>
      <c r="B290" s="53"/>
      <c r="C290" s="1"/>
      <c r="D290" s="1"/>
      <c r="E290" s="1"/>
      <c r="F290" s="1"/>
    </row>
    <row r="291" spans="1:6" ht="15">
      <c r="A291" s="1"/>
      <c r="B291" s="53"/>
      <c r="C291" s="1"/>
      <c r="D291" s="1"/>
      <c r="E291" s="1"/>
      <c r="F291" s="1"/>
    </row>
    <row r="292" spans="1:6" ht="15">
      <c r="A292" s="1"/>
      <c r="B292" s="53"/>
      <c r="C292" s="1"/>
      <c r="D292" s="1"/>
      <c r="E292" s="1"/>
      <c r="F292" s="1"/>
    </row>
    <row r="293" spans="1:6" ht="15">
      <c r="A293" s="1"/>
      <c r="B293" s="53"/>
      <c r="C293" s="1"/>
      <c r="D293" s="1"/>
      <c r="E293" s="1"/>
      <c r="F293" s="1"/>
    </row>
    <row r="294" spans="1:6" ht="15">
      <c r="A294" s="1"/>
      <c r="B294" s="53"/>
      <c r="C294" s="1"/>
      <c r="D294" s="1"/>
      <c r="E294" s="1"/>
      <c r="F294" s="1"/>
    </row>
    <row r="295" spans="1:6" ht="15">
      <c r="A295" s="1"/>
      <c r="B295" s="53"/>
      <c r="C295" s="1"/>
      <c r="D295" s="1"/>
      <c r="E295" s="1"/>
      <c r="F295" s="1"/>
    </row>
    <row r="296" spans="1:6" ht="15">
      <c r="A296" s="1"/>
      <c r="B296" s="53"/>
      <c r="C296" s="1"/>
      <c r="D296" s="1"/>
      <c r="E296" s="1"/>
      <c r="F296" s="1"/>
    </row>
    <row r="297" spans="1:6" ht="15">
      <c r="A297" s="1"/>
      <c r="B297" s="53"/>
      <c r="C297" s="1"/>
      <c r="D297" s="1"/>
      <c r="E297" s="1"/>
      <c r="F297" s="1"/>
    </row>
    <row r="298" spans="1:6" ht="15">
      <c r="A298" s="1"/>
      <c r="B298" s="53"/>
      <c r="C298" s="1"/>
      <c r="D298" s="1"/>
      <c r="E298" s="1"/>
      <c r="F298" s="1"/>
    </row>
    <row r="299" spans="1:6" ht="15">
      <c r="A299" s="1"/>
      <c r="B299" s="53"/>
      <c r="C299" s="1"/>
      <c r="D299" s="1"/>
      <c r="E299" s="1"/>
      <c r="F299" s="1"/>
    </row>
    <row r="300" spans="1:6" ht="15">
      <c r="A300" s="1"/>
      <c r="B300" s="53"/>
      <c r="C300" s="1"/>
      <c r="D300" s="1"/>
      <c r="E300" s="1"/>
      <c r="F300" s="1"/>
    </row>
    <row r="301" spans="1:6" ht="15">
      <c r="A301" s="1"/>
      <c r="B301" s="53"/>
      <c r="C301" s="1"/>
      <c r="D301" s="1"/>
      <c r="E301" s="1"/>
      <c r="F301" s="1"/>
    </row>
    <row r="302" spans="1:6" ht="15">
      <c r="A302" s="1"/>
      <c r="B302" s="53"/>
      <c r="C302" s="1"/>
      <c r="D302" s="1"/>
      <c r="E302" s="1"/>
      <c r="F302" s="1"/>
    </row>
    <row r="303" spans="1:6" ht="15">
      <c r="A303" s="1"/>
      <c r="B303" s="53"/>
      <c r="C303" s="1"/>
      <c r="D303" s="1"/>
      <c r="E303" s="1"/>
      <c r="F303" s="1"/>
    </row>
    <row r="304" spans="1:6" ht="15">
      <c r="A304" s="1"/>
      <c r="B304" s="53"/>
      <c r="C304" s="1"/>
      <c r="D304" s="1"/>
      <c r="E304" s="1"/>
      <c r="F304" s="1"/>
    </row>
    <row r="305" spans="1:6" ht="15">
      <c r="A305" s="1"/>
      <c r="B305" s="53"/>
      <c r="C305" s="1"/>
      <c r="D305" s="1"/>
      <c r="E305" s="1"/>
      <c r="F305" s="1"/>
    </row>
    <row r="306" spans="1:6" ht="15">
      <c r="A306" s="1"/>
      <c r="B306" s="53"/>
      <c r="C306" s="1"/>
      <c r="D306" s="1"/>
      <c r="E306" s="1"/>
      <c r="F306" s="1"/>
    </row>
    <row r="307" spans="1:6" ht="15">
      <c r="A307" s="1"/>
      <c r="B307" s="53"/>
      <c r="C307" s="1"/>
      <c r="D307" s="1"/>
      <c r="E307" s="1"/>
      <c r="F307" s="1"/>
    </row>
    <row r="308" spans="1:6" ht="15">
      <c r="A308" s="1"/>
      <c r="B308" s="53"/>
      <c r="C308" s="1"/>
      <c r="D308" s="1"/>
      <c r="E308" s="1"/>
      <c r="F308" s="1"/>
    </row>
    <row r="309" spans="1:6" ht="15">
      <c r="A309" s="1"/>
      <c r="B309" s="53"/>
      <c r="C309" s="1"/>
      <c r="D309" s="1"/>
      <c r="E309" s="1"/>
      <c r="F309" s="1"/>
    </row>
    <row r="310" spans="1:6" ht="15">
      <c r="A310" s="1"/>
      <c r="B310" s="53"/>
      <c r="C310" s="1"/>
      <c r="D310" s="1"/>
      <c r="E310" s="1"/>
      <c r="F310" s="1"/>
    </row>
    <row r="311" spans="1:6" ht="15">
      <c r="A311" s="1"/>
      <c r="B311" s="53"/>
      <c r="C311" s="1"/>
      <c r="D311" s="1"/>
      <c r="E311" s="1"/>
      <c r="F311" s="1"/>
    </row>
    <row r="312" spans="1:6" ht="15">
      <c r="A312" s="1"/>
      <c r="B312" s="53"/>
      <c r="C312" s="1"/>
      <c r="D312" s="1"/>
      <c r="E312" s="1"/>
      <c r="F312" s="1"/>
    </row>
    <row r="313" spans="1:6" ht="15">
      <c r="A313" s="1"/>
      <c r="B313" s="53"/>
      <c r="C313" s="1"/>
      <c r="D313" s="1"/>
      <c r="E313" s="1"/>
      <c r="F313" s="1"/>
    </row>
    <row r="314" spans="1:6" ht="15">
      <c r="A314" s="1"/>
      <c r="B314" s="53"/>
      <c r="C314" s="1"/>
      <c r="D314" s="1"/>
      <c r="E314" s="1"/>
      <c r="F314" s="1"/>
    </row>
    <row r="315" spans="1:6" ht="15">
      <c r="A315" s="1"/>
      <c r="B315" s="53"/>
      <c r="C315" s="1"/>
      <c r="D315" s="1"/>
      <c r="E315" s="1"/>
      <c r="F315" s="1"/>
    </row>
    <row r="316" spans="1:6" ht="15">
      <c r="A316" s="1"/>
      <c r="B316" s="53"/>
      <c r="C316" s="1"/>
      <c r="D316" s="1"/>
      <c r="E316" s="1"/>
      <c r="F316" s="1"/>
    </row>
    <row r="317" spans="1:6" ht="15">
      <c r="A317" s="1"/>
      <c r="B317" s="53"/>
      <c r="C317" s="1"/>
      <c r="D317" s="1"/>
      <c r="E317" s="1"/>
      <c r="F317" s="1"/>
    </row>
    <row r="318" spans="1:6" ht="15">
      <c r="A318" s="1"/>
      <c r="B318" s="53"/>
      <c r="C318" s="1"/>
      <c r="D318" s="1"/>
      <c r="E318" s="1"/>
      <c r="F318" s="1"/>
    </row>
    <row r="319" spans="1:6" ht="15">
      <c r="A319" s="1"/>
      <c r="B319" s="53"/>
      <c r="C319" s="1"/>
      <c r="D319" s="1"/>
      <c r="E319" s="1"/>
      <c r="F319" s="1"/>
    </row>
    <row r="320" spans="1:6" ht="15">
      <c r="A320" s="1"/>
      <c r="B320" s="53"/>
      <c r="C320" s="1"/>
      <c r="D320" s="1"/>
      <c r="E320" s="1"/>
      <c r="F320" s="1"/>
    </row>
    <row r="321" spans="1:6" ht="15">
      <c r="A321" s="1"/>
      <c r="B321" s="53"/>
      <c r="C321" s="1"/>
      <c r="D321" s="1"/>
      <c r="E321" s="1"/>
      <c r="F321" s="1"/>
    </row>
    <row r="322" spans="1:6" ht="15">
      <c r="A322" s="1"/>
      <c r="B322" s="53"/>
      <c r="C322" s="1"/>
      <c r="D322" s="1"/>
      <c r="E322" s="1"/>
      <c r="F322" s="1"/>
    </row>
    <row r="323" spans="1:6" ht="15">
      <c r="A323" s="1"/>
      <c r="B323" s="53"/>
      <c r="C323" s="1"/>
      <c r="D323" s="1"/>
      <c r="E323" s="1"/>
      <c r="F323" s="1"/>
    </row>
    <row r="324" spans="1:6" ht="15">
      <c r="A324" s="1"/>
      <c r="B324" s="53"/>
      <c r="C324" s="1"/>
      <c r="D324" s="1"/>
      <c r="E324" s="1"/>
      <c r="F324" s="1"/>
    </row>
    <row r="325" spans="1:6" ht="15">
      <c r="A325" s="1"/>
      <c r="B325" s="53"/>
      <c r="C325" s="1"/>
      <c r="D325" s="1"/>
      <c r="E325" s="1"/>
      <c r="F325" s="1"/>
    </row>
    <row r="326" spans="1:6" ht="15">
      <c r="A326" s="1"/>
      <c r="B326" s="53"/>
      <c r="C326" s="1"/>
      <c r="D326" s="1"/>
      <c r="E326" s="1"/>
      <c r="F326" s="1"/>
    </row>
    <row r="327" spans="1:6" ht="15">
      <c r="A327" s="1"/>
      <c r="B327" s="53"/>
      <c r="C327" s="1"/>
      <c r="D327" s="1"/>
      <c r="E327" s="1"/>
      <c r="F327" s="1"/>
    </row>
    <row r="328" spans="1:6" ht="15">
      <c r="A328" s="1"/>
      <c r="B328" s="53"/>
      <c r="C328" s="1"/>
      <c r="D328" s="1"/>
      <c r="E328" s="1"/>
      <c r="F328" s="1"/>
    </row>
    <row r="329" spans="1:6" ht="15">
      <c r="A329" s="1"/>
      <c r="B329" s="53"/>
      <c r="C329" s="1"/>
      <c r="D329" s="1"/>
      <c r="E329" s="1"/>
      <c r="F329" s="1"/>
    </row>
    <row r="330" spans="1:6" ht="15">
      <c r="A330" s="1"/>
      <c r="B330" s="53"/>
      <c r="C330" s="1"/>
      <c r="D330" s="1"/>
      <c r="E330" s="1"/>
      <c r="F330" s="1"/>
    </row>
    <row r="331" spans="1:6" ht="15">
      <c r="A331" s="1"/>
      <c r="B331" s="53"/>
      <c r="C331" s="1"/>
      <c r="D331" s="1"/>
      <c r="E331" s="1"/>
      <c r="F331" s="1"/>
    </row>
    <row r="332" spans="1:6" ht="15">
      <c r="A332" s="1"/>
      <c r="B332" s="53"/>
      <c r="C332" s="1"/>
      <c r="D332" s="1"/>
      <c r="E332" s="1"/>
      <c r="F332" s="1"/>
    </row>
    <row r="333" spans="1:6" ht="15">
      <c r="A333" s="1"/>
      <c r="B333" s="53"/>
      <c r="C333" s="1"/>
      <c r="D333" s="1"/>
      <c r="E333" s="1"/>
      <c r="F333" s="1"/>
    </row>
    <row r="334" spans="1:6" ht="15">
      <c r="A334" s="1"/>
      <c r="B334" s="53"/>
      <c r="C334" s="1"/>
      <c r="D334" s="1"/>
      <c r="E334" s="1"/>
      <c r="F334" s="1"/>
    </row>
    <row r="335" spans="1:6" ht="15">
      <c r="A335" s="1"/>
      <c r="B335" s="53"/>
      <c r="C335" s="1"/>
      <c r="D335" s="1"/>
      <c r="E335" s="1"/>
      <c r="F335" s="1"/>
    </row>
    <row r="336" spans="1:6" ht="15">
      <c r="A336" s="1"/>
      <c r="B336" s="53"/>
      <c r="C336" s="1"/>
      <c r="D336" s="1"/>
      <c r="E336" s="1"/>
      <c r="F336" s="1"/>
    </row>
    <row r="337" spans="1:6" ht="15">
      <c r="A337" s="1"/>
      <c r="B337" s="53"/>
      <c r="C337" s="1"/>
      <c r="D337" s="1"/>
      <c r="E337" s="1"/>
      <c r="F337" s="1"/>
    </row>
    <row r="338" spans="1:6" ht="15">
      <c r="A338" s="1"/>
      <c r="B338" s="53"/>
      <c r="C338" s="1"/>
      <c r="D338" s="1"/>
      <c r="E338" s="1"/>
      <c r="F338" s="1"/>
    </row>
    <row r="339" spans="1:6" ht="15">
      <c r="A339" s="1"/>
      <c r="B339" s="53"/>
      <c r="C339" s="1"/>
      <c r="D339" s="1"/>
      <c r="E339" s="1"/>
      <c r="F339" s="1"/>
    </row>
    <row r="340" spans="1:6" ht="15">
      <c r="A340" s="1"/>
      <c r="B340" s="53"/>
      <c r="C340" s="1"/>
      <c r="D340" s="1"/>
      <c r="E340" s="1"/>
      <c r="F340" s="1"/>
    </row>
    <row r="341" spans="1:6" ht="15">
      <c r="A341" s="1"/>
      <c r="B341" s="53"/>
      <c r="C341" s="1"/>
      <c r="D341" s="1"/>
      <c r="E341" s="1"/>
      <c r="F341" s="1"/>
    </row>
    <row r="342" spans="1:6" ht="15">
      <c r="A342" s="1"/>
      <c r="B342" s="53"/>
      <c r="C342" s="1"/>
      <c r="D342" s="1"/>
      <c r="E342" s="1"/>
      <c r="F342" s="1"/>
    </row>
    <row r="343" spans="1:6" ht="15">
      <c r="A343" s="1"/>
      <c r="B343" s="53"/>
      <c r="C343" s="1"/>
      <c r="D343" s="1"/>
      <c r="E343" s="1"/>
      <c r="F343" s="1"/>
    </row>
    <row r="344" spans="1:6" ht="15">
      <c r="A344" s="1"/>
      <c r="B344" s="53"/>
      <c r="C344" s="1"/>
      <c r="D344" s="1"/>
      <c r="E344" s="1"/>
      <c r="F344" s="1"/>
    </row>
    <row r="345" spans="1:6" ht="15">
      <c r="A345" s="1"/>
      <c r="B345" s="53"/>
      <c r="C345" s="1"/>
      <c r="D345" s="1"/>
      <c r="E345" s="1"/>
      <c r="F345" s="1"/>
    </row>
    <row r="346" spans="1:6" ht="15">
      <c r="A346" s="1"/>
      <c r="B346" s="53"/>
      <c r="C346" s="1"/>
      <c r="D346" s="1"/>
      <c r="E346" s="1"/>
      <c r="F346" s="1"/>
    </row>
    <row r="347" spans="1:6" ht="15">
      <c r="A347" s="1"/>
      <c r="B347" s="53"/>
      <c r="C347" s="1"/>
      <c r="D347" s="1"/>
      <c r="E347" s="1"/>
      <c r="F347" s="1"/>
    </row>
    <row r="348" spans="1:6" ht="15">
      <c r="A348" s="1"/>
      <c r="B348" s="53"/>
      <c r="C348" s="1"/>
      <c r="D348" s="1"/>
      <c r="E348" s="1"/>
      <c r="F348" s="1"/>
    </row>
    <row r="349" spans="1:6" ht="15">
      <c r="A349" s="1"/>
      <c r="B349" s="53"/>
      <c r="C349" s="1"/>
      <c r="D349" s="1"/>
      <c r="E349" s="1"/>
      <c r="F349" s="1"/>
    </row>
    <row r="350" spans="1:6" ht="15">
      <c r="A350" s="1"/>
      <c r="B350" s="53"/>
      <c r="C350" s="1"/>
      <c r="D350" s="1"/>
      <c r="E350" s="1"/>
      <c r="F350" s="1"/>
    </row>
    <row r="351" spans="1:6" ht="15">
      <c r="A351" s="1"/>
      <c r="B351" s="53"/>
      <c r="C351" s="1"/>
      <c r="D351" s="1"/>
      <c r="E351" s="1"/>
      <c r="F351" s="1"/>
    </row>
    <row r="352" spans="1:6" ht="15">
      <c r="A352" s="1"/>
      <c r="B352" s="53"/>
      <c r="C352" s="1"/>
      <c r="D352" s="1"/>
      <c r="E352" s="1"/>
      <c r="F352" s="1"/>
    </row>
    <row r="353" spans="1:6" ht="15">
      <c r="A353" s="1"/>
      <c r="B353" s="53"/>
      <c r="C353" s="1"/>
      <c r="D353" s="1"/>
      <c r="E353" s="1"/>
      <c r="F353" s="1"/>
    </row>
    <row r="354" spans="1:6" ht="15">
      <c r="A354" s="1"/>
      <c r="B354" s="53"/>
      <c r="C354" s="1"/>
      <c r="D354" s="1"/>
      <c r="E354" s="1"/>
      <c r="F354" s="1"/>
    </row>
    <row r="355" spans="1:6" ht="15">
      <c r="A355" s="1"/>
      <c r="B355" s="53"/>
      <c r="C355" s="1"/>
      <c r="D355" s="1"/>
      <c r="E355" s="1"/>
      <c r="F355" s="1"/>
    </row>
    <row r="356" spans="1:6" ht="15">
      <c r="A356" s="1"/>
      <c r="B356" s="53"/>
      <c r="C356" s="1"/>
      <c r="D356" s="1"/>
      <c r="E356" s="1"/>
      <c r="F356" s="1"/>
    </row>
    <row r="357" spans="1:6" ht="15">
      <c r="A357" s="1"/>
      <c r="B357" s="53"/>
      <c r="C357" s="1"/>
      <c r="D357" s="1"/>
      <c r="E357" s="1"/>
      <c r="F357" s="1"/>
    </row>
    <row r="358" spans="1:6" ht="15">
      <c r="A358" s="1"/>
      <c r="B358" s="53"/>
      <c r="C358" s="1"/>
      <c r="D358" s="1"/>
      <c r="E358" s="1"/>
      <c r="F358" s="1"/>
    </row>
    <row r="359" spans="1:6" ht="15">
      <c r="A359" s="1"/>
      <c r="B359" s="53"/>
      <c r="C359" s="1"/>
      <c r="D359" s="1"/>
      <c r="E359" s="1"/>
      <c r="F359" s="1"/>
    </row>
    <row r="360" spans="1:6" ht="15">
      <c r="A360" s="1"/>
      <c r="B360" s="53"/>
      <c r="C360" s="1"/>
      <c r="D360" s="1"/>
      <c r="E360" s="1"/>
      <c r="F360" s="1"/>
    </row>
    <row r="361" spans="1:6" ht="15">
      <c r="A361" s="1"/>
      <c r="B361" s="53"/>
      <c r="C361" s="1"/>
      <c r="D361" s="1"/>
      <c r="E361" s="1"/>
      <c r="F361" s="1"/>
    </row>
    <row r="362" spans="1:6" ht="15">
      <c r="A362" s="1"/>
      <c r="B362" s="53"/>
      <c r="C362" s="1"/>
      <c r="D362" s="1"/>
      <c r="E362" s="1"/>
      <c r="F362" s="1"/>
    </row>
    <row r="363" spans="1:6" ht="15">
      <c r="A363" s="1"/>
      <c r="B363" s="53"/>
      <c r="C363" s="1"/>
      <c r="D363" s="1"/>
      <c r="E363" s="1"/>
      <c r="F363" s="1"/>
    </row>
    <row r="364" spans="1:6" ht="15">
      <c r="A364" s="1"/>
      <c r="B364" s="53"/>
      <c r="C364" s="1"/>
      <c r="D364" s="1"/>
      <c r="E364" s="1"/>
      <c r="F364" s="1"/>
    </row>
    <row r="365" spans="1:6" ht="15">
      <c r="A365" s="1"/>
      <c r="B365" s="53"/>
      <c r="C365" s="1"/>
      <c r="D365" s="1"/>
      <c r="E365" s="1"/>
      <c r="F365" s="1"/>
    </row>
    <row r="366" spans="1:6" ht="15">
      <c r="A366" s="1"/>
      <c r="B366" s="53"/>
      <c r="C366" s="1"/>
      <c r="D366" s="1"/>
      <c r="E366" s="1"/>
      <c r="F366" s="1"/>
    </row>
    <row r="367" spans="1:6" ht="15">
      <c r="A367" s="1"/>
      <c r="B367" s="53"/>
      <c r="C367" s="1"/>
      <c r="D367" s="1"/>
      <c r="E367" s="1"/>
      <c r="F367" s="1"/>
    </row>
    <row r="368" spans="1:6" ht="15">
      <c r="A368" s="1"/>
      <c r="B368" s="53"/>
      <c r="C368" s="1"/>
      <c r="D368" s="1"/>
      <c r="E368" s="1"/>
      <c r="F368" s="1"/>
    </row>
    <row r="369" spans="1:6" ht="15">
      <c r="A369" s="1"/>
      <c r="B369" s="53"/>
      <c r="C369" s="1"/>
      <c r="D369" s="1"/>
      <c r="E369" s="1"/>
      <c r="F369" s="1"/>
    </row>
    <row r="370" spans="1:6" ht="15">
      <c r="A370" s="1"/>
      <c r="B370" s="53"/>
      <c r="C370" s="1"/>
      <c r="D370" s="1"/>
      <c r="E370" s="1"/>
      <c r="F370" s="1"/>
    </row>
    <row r="371" spans="1:6" ht="15">
      <c r="A371" s="1"/>
      <c r="B371" s="53"/>
      <c r="C371" s="1"/>
      <c r="D371" s="1"/>
      <c r="E371" s="1"/>
      <c r="F371" s="1"/>
    </row>
    <row r="372" spans="1:6" ht="15">
      <c r="A372" s="1"/>
      <c r="B372" s="53"/>
      <c r="C372" s="1"/>
      <c r="D372" s="1"/>
      <c r="E372" s="1"/>
      <c r="F372" s="1"/>
    </row>
    <row r="373" spans="1:6" ht="15">
      <c r="A373" s="1"/>
      <c r="B373" s="53"/>
      <c r="C373" s="1"/>
      <c r="D373" s="1"/>
      <c r="E373" s="1"/>
      <c r="F373" s="1"/>
    </row>
    <row r="374" spans="1:6" ht="15">
      <c r="A374" s="1"/>
      <c r="B374" s="53"/>
      <c r="C374" s="1"/>
      <c r="D374" s="1"/>
      <c r="E374" s="1"/>
      <c r="F374" s="1"/>
    </row>
    <row r="375" spans="1:6" ht="15">
      <c r="A375" s="1"/>
      <c r="B375" s="53"/>
      <c r="C375" s="1"/>
      <c r="D375" s="1"/>
      <c r="E375" s="1"/>
      <c r="F375" s="1"/>
    </row>
    <row r="376" spans="1:6" ht="15">
      <c r="A376" s="1"/>
      <c r="B376" s="53"/>
      <c r="C376" s="1"/>
      <c r="D376" s="1"/>
      <c r="E376" s="1"/>
      <c r="F376" s="1"/>
    </row>
    <row r="377" spans="1:6" ht="15">
      <c r="A377" s="1"/>
      <c r="B377" s="53"/>
      <c r="C377" s="1"/>
      <c r="D377" s="1"/>
      <c r="E377" s="1"/>
      <c r="F377" s="1"/>
    </row>
    <row r="378" spans="1:6" ht="15">
      <c r="A378" s="1"/>
      <c r="B378" s="53"/>
      <c r="C378" s="1"/>
      <c r="D378" s="1"/>
      <c r="E378" s="1"/>
      <c r="F378" s="1"/>
    </row>
    <row r="379" spans="1:6" ht="15">
      <c r="A379" s="1"/>
      <c r="B379" s="53"/>
      <c r="C379" s="1"/>
      <c r="D379" s="1"/>
      <c r="E379" s="1"/>
      <c r="F379" s="1"/>
    </row>
    <row r="380" spans="1:6" ht="15">
      <c r="A380" s="1"/>
      <c r="B380" s="53"/>
      <c r="C380" s="1"/>
      <c r="D380" s="1"/>
      <c r="E380" s="1"/>
      <c r="F380" s="1"/>
    </row>
    <row r="381" spans="1:6" ht="15">
      <c r="A381" s="1"/>
      <c r="B381" s="53"/>
      <c r="C381" s="1"/>
      <c r="D381" s="1"/>
      <c r="E381" s="1"/>
      <c r="F381" s="1"/>
    </row>
    <row r="382" spans="1:6" ht="15">
      <c r="A382" s="1"/>
      <c r="B382" s="53"/>
      <c r="C382" s="1"/>
      <c r="D382" s="1"/>
      <c r="E382" s="1"/>
      <c r="F382" s="1"/>
    </row>
    <row r="383" spans="1:6" ht="15">
      <c r="A383" s="1"/>
      <c r="B383" s="53"/>
      <c r="C383" s="1"/>
      <c r="D383" s="1"/>
      <c r="E383" s="1"/>
      <c r="F383" s="1"/>
    </row>
    <row r="384" spans="1:6" ht="15">
      <c r="A384" s="1"/>
      <c r="B384" s="53"/>
      <c r="C384" s="1"/>
      <c r="D384" s="1"/>
      <c r="E384" s="1"/>
      <c r="F384" s="1"/>
    </row>
    <row r="385" spans="1:6" ht="15">
      <c r="A385" s="1"/>
      <c r="B385" s="53"/>
      <c r="C385" s="1"/>
      <c r="D385" s="1"/>
      <c r="E385" s="1"/>
      <c r="F385" s="1"/>
    </row>
    <row r="386" spans="1:6" ht="15">
      <c r="A386" s="1"/>
      <c r="B386" s="53"/>
      <c r="C386" s="1"/>
      <c r="D386" s="1"/>
      <c r="E386" s="1"/>
      <c r="F386" s="1"/>
    </row>
    <row r="387" spans="1:6" ht="15">
      <c r="A387" s="1"/>
      <c r="B387" s="53"/>
      <c r="C387" s="1"/>
      <c r="D387" s="1"/>
      <c r="E387" s="1"/>
      <c r="F387" s="1"/>
    </row>
    <row r="388" spans="1:6" ht="15">
      <c r="A388" s="1"/>
      <c r="B388" s="53"/>
      <c r="C388" s="1"/>
      <c r="D388" s="1"/>
      <c r="E388" s="1"/>
      <c r="F388" s="1"/>
    </row>
    <row r="389" spans="1:6" ht="15">
      <c r="A389" s="1"/>
      <c r="B389" s="53"/>
      <c r="C389" s="1"/>
      <c r="D389" s="1"/>
      <c r="E389" s="1"/>
      <c r="F389" s="1"/>
    </row>
    <row r="390" spans="1:6" ht="15">
      <c r="A390" s="1"/>
      <c r="B390" s="53"/>
      <c r="C390" s="1"/>
      <c r="D390" s="1"/>
      <c r="E390" s="1"/>
      <c r="F390" s="1"/>
    </row>
    <row r="391" spans="1:6" ht="15">
      <c r="A391" s="1"/>
      <c r="B391" s="53"/>
      <c r="C391" s="1"/>
      <c r="D391" s="1"/>
      <c r="E391" s="1"/>
      <c r="F391" s="1"/>
    </row>
    <row r="392" spans="1:6" ht="15">
      <c r="A392" s="1"/>
      <c r="B392" s="53"/>
      <c r="C392" s="1"/>
      <c r="D392" s="1"/>
      <c r="E392" s="1"/>
      <c r="F392" s="1"/>
    </row>
    <row r="393" spans="1:6" ht="15">
      <c r="A393" s="1"/>
      <c r="B393" s="53"/>
      <c r="C393" s="1"/>
      <c r="D393" s="1"/>
      <c r="E393" s="1"/>
      <c r="F393" s="1"/>
    </row>
    <row r="394" spans="1:6" ht="15">
      <c r="A394" s="1"/>
      <c r="B394" s="53"/>
      <c r="C394" s="1"/>
      <c r="D394" s="1"/>
      <c r="E394" s="1"/>
      <c r="F394" s="1"/>
    </row>
    <row r="395" spans="1:6" ht="15">
      <c r="A395" s="1"/>
      <c r="B395" s="53"/>
      <c r="C395" s="1"/>
      <c r="D395" s="1"/>
      <c r="E395" s="1"/>
      <c r="F395" s="1"/>
    </row>
    <row r="396" spans="1:6" ht="15">
      <c r="A396" s="1"/>
      <c r="B396" s="53"/>
      <c r="C396" s="1"/>
      <c r="D396" s="1"/>
      <c r="E396" s="1"/>
      <c r="F396" s="1"/>
    </row>
    <row r="397" spans="1:6" ht="15">
      <c r="A397" s="1"/>
      <c r="B397" s="53"/>
      <c r="C397" s="1"/>
      <c r="D397" s="1"/>
      <c r="E397" s="1"/>
      <c r="F397" s="1"/>
    </row>
    <row r="398" spans="1:6" ht="15">
      <c r="A398" s="1"/>
      <c r="B398" s="53"/>
      <c r="C398" s="1"/>
      <c r="D398" s="1"/>
      <c r="E398" s="1"/>
      <c r="F398" s="1"/>
    </row>
    <row r="399" spans="1:6" ht="15">
      <c r="A399" s="1"/>
      <c r="B399" s="53"/>
      <c r="C399" s="1"/>
      <c r="D399" s="1"/>
      <c r="E399" s="1"/>
      <c r="F399" s="1"/>
    </row>
    <row r="400" spans="1:6" ht="15">
      <c r="A400" s="1"/>
      <c r="B400" s="53"/>
      <c r="C400" s="1"/>
      <c r="D400" s="1"/>
      <c r="E400" s="1"/>
      <c r="F400" s="1"/>
    </row>
    <row r="401" spans="1:6" ht="15">
      <c r="A401" s="1"/>
      <c r="B401" s="53"/>
      <c r="C401" s="1"/>
      <c r="D401" s="1"/>
      <c r="E401" s="1"/>
      <c r="F401" s="1"/>
    </row>
    <row r="402" spans="1:6" ht="15">
      <c r="A402" s="1"/>
      <c r="B402" s="53"/>
      <c r="C402" s="1"/>
      <c r="D402" s="1"/>
      <c r="E402" s="1"/>
      <c r="F402" s="1"/>
    </row>
    <row r="403" spans="1:6" ht="15">
      <c r="A403" s="1"/>
      <c r="B403" s="53"/>
      <c r="C403" s="1"/>
      <c r="D403" s="1"/>
      <c r="E403" s="1"/>
      <c r="F403" s="1"/>
    </row>
    <row r="404" spans="1:6" ht="15">
      <c r="A404" s="1"/>
      <c r="B404" s="53"/>
      <c r="C404" s="1"/>
      <c r="D404" s="1"/>
      <c r="E404" s="1"/>
      <c r="F404" s="1"/>
    </row>
    <row r="405" spans="1:6" ht="15">
      <c r="A405" s="1"/>
      <c r="B405" s="53"/>
      <c r="C405" s="1"/>
      <c r="D405" s="1"/>
      <c r="E405" s="1"/>
      <c r="F405" s="1"/>
    </row>
    <row r="406" spans="1:6" ht="15">
      <c r="A406" s="1"/>
      <c r="B406" s="53"/>
      <c r="C406" s="1"/>
      <c r="D406" s="1"/>
      <c r="E406" s="1"/>
      <c r="F406" s="1"/>
    </row>
    <row r="407" spans="1:6" ht="15">
      <c r="A407" s="1"/>
      <c r="B407" s="53"/>
      <c r="C407" s="1"/>
      <c r="D407" s="1"/>
      <c r="E407" s="1"/>
      <c r="F407" s="1"/>
    </row>
    <row r="408" spans="1:6" ht="15">
      <c r="A408" s="1"/>
      <c r="B408" s="53"/>
      <c r="C408" s="1"/>
      <c r="D408" s="1"/>
      <c r="E408" s="1"/>
      <c r="F408" s="1"/>
    </row>
    <row r="409" spans="1:6" ht="15">
      <c r="A409" s="1"/>
      <c r="B409" s="53"/>
      <c r="C409" s="1"/>
      <c r="D409" s="1"/>
      <c r="E409" s="1"/>
      <c r="F409" s="1"/>
    </row>
    <row r="410" spans="1:6" ht="15">
      <c r="A410" s="1"/>
      <c r="B410" s="53"/>
      <c r="C410" s="1"/>
      <c r="D410" s="1"/>
      <c r="E410" s="1"/>
      <c r="F410" s="1"/>
    </row>
    <row r="411" spans="1:6" ht="15">
      <c r="A411" s="1"/>
      <c r="B411" s="53"/>
      <c r="C411" s="1"/>
      <c r="D411" s="1"/>
      <c r="E411" s="1"/>
      <c r="F411" s="1"/>
    </row>
    <row r="412" spans="1:6" ht="15">
      <c r="A412" s="1"/>
      <c r="B412" s="53"/>
      <c r="C412" s="1"/>
      <c r="D412" s="1"/>
      <c r="E412" s="1"/>
      <c r="F412" s="1"/>
    </row>
    <row r="413" spans="1:6" ht="15">
      <c r="A413" s="1"/>
      <c r="B413" s="53"/>
      <c r="C413" s="1"/>
      <c r="D413" s="1"/>
      <c r="E413" s="1"/>
      <c r="F413" s="1"/>
    </row>
    <row r="414" spans="1:6" ht="15">
      <c r="A414" s="1"/>
      <c r="B414" s="53"/>
      <c r="C414" s="1"/>
      <c r="D414" s="1"/>
      <c r="E414" s="1"/>
      <c r="F414" s="1"/>
    </row>
    <row r="415" spans="1:6" ht="15">
      <c r="A415" s="1"/>
      <c r="B415" s="53"/>
      <c r="C415" s="1"/>
      <c r="D415" s="1"/>
      <c r="E415" s="1"/>
      <c r="F415" s="1"/>
    </row>
    <row r="416" spans="1:6" ht="15">
      <c r="A416" s="1"/>
      <c r="B416" s="53"/>
      <c r="C416" s="1"/>
      <c r="D416" s="1"/>
      <c r="E416" s="1"/>
      <c r="F416" s="1"/>
    </row>
    <row r="417" spans="1:6" ht="15">
      <c r="A417" s="1"/>
      <c r="B417" s="53"/>
      <c r="C417" s="1"/>
      <c r="D417" s="1"/>
      <c r="E417" s="1"/>
      <c r="F417" s="1"/>
    </row>
    <row r="418" spans="1:6" ht="15">
      <c r="A418" s="1"/>
      <c r="B418" s="53"/>
      <c r="C418" s="1"/>
      <c r="D418" s="1"/>
      <c r="E418" s="1"/>
      <c r="F418" s="1"/>
    </row>
    <row r="419" spans="1:6" ht="15">
      <c r="A419" s="1"/>
      <c r="B419" s="53"/>
      <c r="C419" s="1"/>
      <c r="D419" s="1"/>
      <c r="E419" s="1"/>
      <c r="F419" s="1"/>
    </row>
    <row r="420" spans="1:6" ht="15">
      <c r="A420" s="1"/>
      <c r="B420" s="53"/>
      <c r="C420" s="1"/>
      <c r="D420" s="1"/>
      <c r="E420" s="1"/>
      <c r="F420" s="1"/>
    </row>
    <row r="421" spans="1:6" ht="15">
      <c r="A421" s="1"/>
      <c r="B421" s="53"/>
      <c r="C421" s="1"/>
      <c r="D421" s="1"/>
      <c r="E421" s="1"/>
      <c r="F421" s="1"/>
    </row>
    <row r="422" spans="1:6" ht="15">
      <c r="A422" s="1"/>
      <c r="B422" s="53"/>
      <c r="C422" s="1"/>
      <c r="D422" s="1"/>
      <c r="E422" s="1"/>
      <c r="F422" s="1"/>
    </row>
    <row r="423" spans="1:6" ht="15">
      <c r="A423" s="1"/>
      <c r="B423" s="53"/>
      <c r="C423" s="1"/>
      <c r="D423" s="1"/>
      <c r="E423" s="1"/>
      <c r="F423" s="1"/>
    </row>
  </sheetData>
  <sheetProtection/>
  <mergeCells count="8">
    <mergeCell ref="D34:E34"/>
    <mergeCell ref="A5:F5"/>
    <mergeCell ref="A8:A10"/>
    <mergeCell ref="B8:B10"/>
    <mergeCell ref="C8:C10"/>
    <mergeCell ref="D8:D10"/>
    <mergeCell ref="E8:E10"/>
    <mergeCell ref="F8:F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5.57421875" style="90" customWidth="1"/>
    <col min="2" max="2" width="16.140625" style="81" customWidth="1"/>
    <col min="3" max="3" width="17.57421875" style="94" customWidth="1"/>
    <col min="4" max="4" width="18.8515625" style="94" customWidth="1"/>
    <col min="5" max="5" width="15.421875" style="95" customWidth="1"/>
    <col min="6" max="7" width="17.140625" style="96" customWidth="1"/>
    <col min="8" max="16384" width="9.140625" style="90" customWidth="1"/>
  </cols>
  <sheetData>
    <row r="1" spans="1:7" s="67" customFormat="1" ht="15">
      <c r="A1" s="63"/>
      <c r="B1" s="112"/>
      <c r="C1" s="64"/>
      <c r="D1" s="64"/>
      <c r="E1" s="65"/>
      <c r="F1" s="66"/>
      <c r="G1" s="66"/>
    </row>
    <row r="2" spans="1:7" s="67" customFormat="1" ht="15">
      <c r="A2" s="63"/>
      <c r="B2" s="112"/>
      <c r="C2" s="64"/>
      <c r="D2" s="64"/>
      <c r="E2" s="65"/>
      <c r="F2" s="66"/>
      <c r="G2" s="66"/>
    </row>
    <row r="3" spans="1:7" s="67" customFormat="1" ht="15">
      <c r="A3" s="63"/>
      <c r="B3" s="112"/>
      <c r="C3" s="64"/>
      <c r="D3" s="64"/>
      <c r="E3" s="65"/>
      <c r="F3" s="68"/>
      <c r="G3" s="68"/>
    </row>
    <row r="4" spans="1:7" s="67" customFormat="1" ht="15">
      <c r="A4" s="63"/>
      <c r="B4" s="112"/>
      <c r="C4" s="64"/>
      <c r="D4" s="64"/>
      <c r="E4" s="65"/>
      <c r="F4" s="69"/>
      <c r="G4" s="69"/>
    </row>
    <row r="5" spans="1:7" s="67" customFormat="1" ht="15">
      <c r="A5" s="63"/>
      <c r="B5" s="112"/>
      <c r="C5" s="64"/>
      <c r="D5" s="64"/>
      <c r="E5" s="65"/>
      <c r="F5" s="69"/>
      <c r="G5" s="69"/>
    </row>
    <row r="6" spans="1:7" s="75" customFormat="1" ht="14.25">
      <c r="A6" s="70" t="s">
        <v>1008</v>
      </c>
      <c r="B6" s="875" t="s">
        <v>1009</v>
      </c>
      <c r="C6" s="875"/>
      <c r="D6" s="875"/>
      <c r="E6" s="875"/>
      <c r="F6" s="875"/>
      <c r="G6" s="875"/>
    </row>
    <row r="7" spans="1:7" s="67" customFormat="1" ht="15">
      <c r="A7" s="876"/>
      <c r="B7" s="876"/>
      <c r="C7" s="876"/>
      <c r="D7" s="876"/>
      <c r="E7" s="876"/>
      <c r="F7" s="876"/>
      <c r="G7" s="876"/>
    </row>
    <row r="8" spans="1:7" s="75" customFormat="1" ht="14.25">
      <c r="A8" s="70"/>
      <c r="B8" s="71"/>
      <c r="C8" s="72"/>
      <c r="D8" s="72"/>
      <c r="E8" s="73"/>
      <c r="F8" s="74"/>
      <c r="G8" s="74"/>
    </row>
    <row r="9" spans="1:7" s="75" customFormat="1" ht="14.25">
      <c r="A9" s="70"/>
      <c r="B9" s="71"/>
      <c r="C9" s="72"/>
      <c r="D9" s="72"/>
      <c r="E9" s="73"/>
      <c r="F9" s="76"/>
      <c r="G9" s="76"/>
    </row>
    <row r="10" spans="1:7" s="75" customFormat="1" ht="15" thickBot="1">
      <c r="A10" s="70"/>
      <c r="B10" s="71"/>
      <c r="C10" s="72"/>
      <c r="D10" s="72"/>
      <c r="E10" s="73"/>
      <c r="F10" s="76"/>
      <c r="G10" s="76"/>
    </row>
    <row r="11" spans="1:7" s="78" customFormat="1" ht="51" customHeight="1" thickBot="1">
      <c r="A11" s="115" t="s">
        <v>409</v>
      </c>
      <c r="B11" s="77" t="s">
        <v>410</v>
      </c>
      <c r="C11" s="192" t="s">
        <v>1011</v>
      </c>
      <c r="D11" s="192" t="s">
        <v>1012</v>
      </c>
      <c r="E11" s="192" t="s">
        <v>1013</v>
      </c>
      <c r="F11" s="192" t="s">
        <v>1014</v>
      </c>
      <c r="G11" s="192" t="s">
        <v>1015</v>
      </c>
    </row>
    <row r="12" spans="1:7" s="78" customFormat="1" ht="21" customHeight="1" thickBot="1">
      <c r="A12" s="116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</row>
    <row r="13" spans="1:7" s="78" customFormat="1" ht="13.5" customHeight="1" thickBot="1">
      <c r="A13" s="121" t="s">
        <v>1004</v>
      </c>
      <c r="B13" s="79" t="s">
        <v>308</v>
      </c>
      <c r="C13" s="103">
        <f>C17+C25</f>
        <v>0</v>
      </c>
      <c r="D13" s="103">
        <f>D17+D25</f>
        <v>0</v>
      </c>
      <c r="E13" s="103">
        <f>E17+E25</f>
        <v>0</v>
      </c>
      <c r="F13" s="103">
        <f>F17+F25</f>
        <v>86675</v>
      </c>
      <c r="G13" s="103">
        <f>G17+G25</f>
        <v>66675</v>
      </c>
    </row>
    <row r="14" spans="1:7" s="78" customFormat="1" ht="13.5" customHeight="1" hidden="1">
      <c r="A14" s="117"/>
      <c r="B14" s="98"/>
      <c r="C14" s="99"/>
      <c r="D14" s="100"/>
      <c r="E14" s="99"/>
      <c r="F14" s="100"/>
      <c r="G14" s="99"/>
    </row>
    <row r="15" spans="1:7" s="78" customFormat="1" ht="8.25" customHeight="1" hidden="1">
      <c r="A15" s="118"/>
      <c r="B15" s="98"/>
      <c r="C15" s="99"/>
      <c r="D15" s="100"/>
      <c r="E15" s="99"/>
      <c r="F15" s="100"/>
      <c r="G15" s="99"/>
    </row>
    <row r="16" spans="1:7" s="78" customFormat="1" ht="13.5" customHeight="1" hidden="1">
      <c r="A16" s="877" t="s">
        <v>309</v>
      </c>
      <c r="B16" s="98"/>
      <c r="C16" s="99"/>
      <c r="D16" s="100"/>
      <c r="E16" s="101"/>
      <c r="F16" s="102"/>
      <c r="G16" s="101"/>
    </row>
    <row r="17" spans="1:7" s="78" customFormat="1" ht="13.5" customHeight="1" hidden="1">
      <c r="A17" s="877"/>
      <c r="B17" s="98" t="s">
        <v>310</v>
      </c>
      <c r="C17" s="99">
        <f>C20</f>
        <v>0</v>
      </c>
      <c r="D17" s="100">
        <f>D20</f>
        <v>0</v>
      </c>
      <c r="E17" s="99">
        <f>E20</f>
        <v>0</v>
      </c>
      <c r="F17" s="100">
        <f>F20</f>
        <v>0</v>
      </c>
      <c r="G17" s="99">
        <f>G20</f>
        <v>0</v>
      </c>
    </row>
    <row r="18" spans="1:7" s="78" customFormat="1" ht="13.5" customHeight="1" hidden="1" thickBot="1">
      <c r="A18" s="877"/>
      <c r="B18" s="98"/>
      <c r="C18" s="99"/>
      <c r="D18" s="100"/>
      <c r="E18" s="101"/>
      <c r="F18" s="102"/>
      <c r="G18" s="101"/>
    </row>
    <row r="19" spans="1:7" s="78" customFormat="1" ht="13.5" customHeight="1" hidden="1">
      <c r="A19" s="878" t="s">
        <v>311</v>
      </c>
      <c r="B19" s="77"/>
      <c r="C19" s="104"/>
      <c r="D19" s="97"/>
      <c r="E19" s="105"/>
      <c r="F19" s="106"/>
      <c r="G19" s="105"/>
    </row>
    <row r="20" spans="1:7" s="78" customFormat="1" ht="13.5" customHeight="1" hidden="1">
      <c r="A20" s="879"/>
      <c r="B20" s="98">
        <v>51</v>
      </c>
      <c r="C20" s="99">
        <f>C22</f>
        <v>0</v>
      </c>
      <c r="D20" s="100">
        <f>D22</f>
        <v>0</v>
      </c>
      <c r="E20" s="99">
        <f>E22</f>
        <v>0</v>
      </c>
      <c r="F20" s="100">
        <f>F22</f>
        <v>0</v>
      </c>
      <c r="G20" s="99">
        <f>G22</f>
        <v>0</v>
      </c>
    </row>
    <row r="21" spans="1:7" s="78" customFormat="1" ht="13.5" customHeight="1" hidden="1" thickBot="1">
      <c r="A21" s="880"/>
      <c r="B21" s="107"/>
      <c r="C21" s="108"/>
      <c r="D21" s="109"/>
      <c r="E21" s="110"/>
      <c r="F21" s="111"/>
      <c r="G21" s="110"/>
    </row>
    <row r="22" spans="1:7" s="81" customFormat="1" ht="13.5" customHeight="1" hidden="1">
      <c r="A22" s="119" t="s">
        <v>312</v>
      </c>
      <c r="B22" s="84" t="s">
        <v>313</v>
      </c>
      <c r="C22" s="85">
        <f>C23</f>
        <v>0</v>
      </c>
      <c r="D22" s="85">
        <f>D23</f>
        <v>0</v>
      </c>
      <c r="E22" s="85">
        <f aca="true" t="shared" si="0" ref="E22:G23">E23</f>
        <v>0</v>
      </c>
      <c r="F22" s="85">
        <f t="shared" si="0"/>
        <v>0</v>
      </c>
      <c r="G22" s="85">
        <f t="shared" si="0"/>
        <v>0</v>
      </c>
    </row>
    <row r="23" spans="1:7" s="81" customFormat="1" ht="30.75" customHeight="1" hidden="1">
      <c r="A23" s="114" t="s">
        <v>314</v>
      </c>
      <c r="B23" s="86" t="s">
        <v>315</v>
      </c>
      <c r="C23" s="87">
        <f>C24</f>
        <v>0</v>
      </c>
      <c r="D23" s="87">
        <f>D24</f>
        <v>0</v>
      </c>
      <c r="E23" s="87">
        <f t="shared" si="0"/>
        <v>0</v>
      </c>
      <c r="F23" s="87">
        <f t="shared" si="0"/>
        <v>0</v>
      </c>
      <c r="G23" s="87">
        <f t="shared" si="0"/>
        <v>0</v>
      </c>
    </row>
    <row r="24" spans="1:7" s="81" customFormat="1" ht="30" customHeight="1" hidden="1" thickBot="1">
      <c r="A24" s="120" t="s">
        <v>314</v>
      </c>
      <c r="B24" s="82" t="s">
        <v>316</v>
      </c>
      <c r="C24" s="83">
        <f>'CONT EXEC - CHELT'!C23-'CONT EXEC - CHELT'!F23</f>
        <v>0</v>
      </c>
      <c r="D24" s="83">
        <f>'CONT EXEC - CHELT'!C23-'CONT EXEC - CHELT'!G23</f>
        <v>0</v>
      </c>
      <c r="E24" s="83">
        <f>'CONT EXEC - CHELT'!F23-'CONT EXEC - CHELT'!G23</f>
        <v>0</v>
      </c>
      <c r="F24" s="83">
        <f>'CONT EXEC - CHELT'!D23-'CONT EXEC - CHELT'!H23</f>
        <v>0</v>
      </c>
      <c r="G24" s="83">
        <f>'CONT EXEC - CHELT'!E23-'CONT EXEC - CHELT'!H23</f>
        <v>0</v>
      </c>
    </row>
    <row r="25" spans="1:8" s="78" customFormat="1" ht="23.25" customHeight="1" thickBot="1">
      <c r="A25" s="121" t="s">
        <v>317</v>
      </c>
      <c r="B25" s="79" t="s">
        <v>411</v>
      </c>
      <c r="C25" s="103">
        <f>C27+C54+C92</f>
        <v>0</v>
      </c>
      <c r="D25" s="103">
        <f>D27+D54+D92</f>
        <v>0</v>
      </c>
      <c r="E25" s="103">
        <f>E27+E54+E92</f>
        <v>0</v>
      </c>
      <c r="F25" s="103">
        <f>F27+F54+F92</f>
        <v>86675</v>
      </c>
      <c r="G25" s="103">
        <f>G27+G54+G92</f>
        <v>66675</v>
      </c>
      <c r="H25" s="113"/>
    </row>
    <row r="26" spans="1:8" s="78" customFormat="1" ht="23.25" customHeight="1" thickBot="1">
      <c r="A26" s="121" t="s">
        <v>1005</v>
      </c>
      <c r="B26" s="191" t="s">
        <v>276</v>
      </c>
      <c r="C26" s="103">
        <f>C27+C54</f>
        <v>0</v>
      </c>
      <c r="D26" s="103">
        <f>D27+D54</f>
        <v>0</v>
      </c>
      <c r="E26" s="103">
        <f>E27+E54</f>
        <v>0</v>
      </c>
      <c r="F26" s="103">
        <f>F27+F54</f>
        <v>86675</v>
      </c>
      <c r="G26" s="103">
        <f>G27+G54</f>
        <v>66675</v>
      </c>
      <c r="H26" s="113"/>
    </row>
    <row r="27" spans="1:7" s="78" customFormat="1" ht="27" customHeight="1" thickBot="1">
      <c r="A27" s="121" t="s">
        <v>318</v>
      </c>
      <c r="B27" s="79">
        <v>20</v>
      </c>
      <c r="C27" s="103">
        <f>C28</f>
        <v>0</v>
      </c>
      <c r="D27" s="103">
        <f>D28</f>
        <v>0</v>
      </c>
      <c r="E27" s="103">
        <f>E28</f>
        <v>0</v>
      </c>
      <c r="F27" s="103">
        <f>F28</f>
        <v>0</v>
      </c>
      <c r="G27" s="103">
        <f>G28</f>
        <v>0</v>
      </c>
    </row>
    <row r="28" spans="1:7" s="70" customFormat="1" ht="51" customHeight="1" thickBot="1">
      <c r="A28" s="122" t="s">
        <v>319</v>
      </c>
      <c r="B28" s="123" t="s">
        <v>320</v>
      </c>
      <c r="C28" s="124">
        <f>C29+C53</f>
        <v>0</v>
      </c>
      <c r="D28" s="124">
        <f>D29+D53</f>
        <v>0</v>
      </c>
      <c r="E28" s="124">
        <f>E29+E53</f>
        <v>0</v>
      </c>
      <c r="F28" s="124">
        <f>F29+F53</f>
        <v>0</v>
      </c>
      <c r="G28" s="124">
        <f>G29+G53</f>
        <v>0</v>
      </c>
    </row>
    <row r="29" spans="1:7" s="130" customFormat="1" ht="15" customHeight="1">
      <c r="A29" s="169" t="s">
        <v>321</v>
      </c>
      <c r="B29" s="170"/>
      <c r="C29" s="141">
        <f>SUM(C30:C52)</f>
        <v>0</v>
      </c>
      <c r="D29" s="141">
        <f>SUM(D30:D52)</f>
        <v>0</v>
      </c>
      <c r="E29" s="141">
        <f>SUM(E30:E52)</f>
        <v>0</v>
      </c>
      <c r="F29" s="141">
        <f>SUM(F30:F52)</f>
        <v>0</v>
      </c>
      <c r="G29" s="141">
        <f>SUM(G30:G52)</f>
        <v>0</v>
      </c>
    </row>
    <row r="30" spans="1:7" s="130" customFormat="1" ht="15" customHeight="1">
      <c r="A30" s="126" t="s">
        <v>244</v>
      </c>
      <c r="B30" s="127"/>
      <c r="C30" s="128">
        <f>'CONT EXEC - CHELT'!C29-'CONT EXEC - CHELT'!F29</f>
        <v>0</v>
      </c>
      <c r="D30" s="128">
        <f>'CONT EXEC - CHELT'!C29-'CONT EXEC - CHELT'!G29</f>
        <v>0</v>
      </c>
      <c r="E30" s="129">
        <f>'CONT EXEC - CHELT'!F29-'CONT EXEC - CHELT'!G29</f>
        <v>0</v>
      </c>
      <c r="F30" s="128">
        <f>'CONT EXEC - CHELT'!D29-'CONT EXEC - CHELT'!H29</f>
        <v>0</v>
      </c>
      <c r="G30" s="128">
        <f>'CONT EXEC - CHELT'!E29-'CONT EXEC - CHELT'!H29</f>
        <v>0</v>
      </c>
    </row>
    <row r="31" spans="1:7" s="130" customFormat="1" ht="15" customHeight="1">
      <c r="A31" s="126" t="s">
        <v>245</v>
      </c>
      <c r="B31" s="127"/>
      <c r="C31" s="128">
        <f>'CONT EXEC - CHELT'!C30-'CONT EXEC - CHELT'!F30</f>
        <v>0</v>
      </c>
      <c r="D31" s="128">
        <f>'CONT EXEC - CHELT'!C30-'CONT EXEC - CHELT'!G30</f>
        <v>0</v>
      </c>
      <c r="E31" s="129">
        <f>'CONT EXEC - CHELT'!F30-'CONT EXEC - CHELT'!G30</f>
        <v>0</v>
      </c>
      <c r="F31" s="128">
        <f>'CONT EXEC - CHELT'!D30-'CONT EXEC - CHELT'!H30</f>
        <v>0</v>
      </c>
      <c r="G31" s="128">
        <f>'CONT EXEC - CHELT'!E30-'CONT EXEC - CHELT'!H30</f>
        <v>0</v>
      </c>
    </row>
    <row r="32" spans="1:7" s="130" customFormat="1" ht="15" customHeight="1">
      <c r="A32" s="126" t="s">
        <v>476</v>
      </c>
      <c r="B32" s="127"/>
      <c r="C32" s="128">
        <f>'CONT EXEC - CHELT'!C31-'CONT EXEC - CHELT'!F31</f>
        <v>0</v>
      </c>
      <c r="D32" s="128">
        <f>'CONT EXEC - CHELT'!C31-'CONT EXEC - CHELT'!G31</f>
        <v>0</v>
      </c>
      <c r="E32" s="129">
        <f>'CONT EXEC - CHELT'!F31-'CONT EXEC - CHELT'!G31</f>
        <v>0</v>
      </c>
      <c r="F32" s="128">
        <f>'CONT EXEC - CHELT'!D31-'CONT EXEC - CHELT'!H31</f>
        <v>0</v>
      </c>
      <c r="G32" s="128">
        <f>'CONT EXEC - CHELT'!E31-'CONT EXEC - CHELT'!H31</f>
        <v>0</v>
      </c>
    </row>
    <row r="33" spans="1:7" s="130" customFormat="1" ht="15" customHeight="1">
      <c r="A33" s="126" t="s">
        <v>477</v>
      </c>
      <c r="B33" s="127"/>
      <c r="C33" s="128">
        <f>'CONT EXEC - CHELT'!C32-'CONT EXEC - CHELT'!F32</f>
        <v>0</v>
      </c>
      <c r="D33" s="128">
        <f>'CONT EXEC - CHELT'!C32-'CONT EXEC - CHELT'!G32</f>
        <v>0</v>
      </c>
      <c r="E33" s="129">
        <f>'CONT EXEC - CHELT'!F32-'CONT EXEC - CHELT'!G32</f>
        <v>0</v>
      </c>
      <c r="F33" s="128">
        <f>'CONT EXEC - CHELT'!D32-'CONT EXEC - CHELT'!H32</f>
        <v>0</v>
      </c>
      <c r="G33" s="128">
        <f>'CONT EXEC - CHELT'!E32-'CONT EXEC - CHELT'!H32</f>
        <v>0</v>
      </c>
    </row>
    <row r="34" spans="1:7" s="130" customFormat="1" ht="15" customHeight="1">
      <c r="A34" s="126" t="s">
        <v>478</v>
      </c>
      <c r="B34" s="127"/>
      <c r="C34" s="128">
        <f>'CONT EXEC - CHELT'!C33-'CONT EXEC - CHELT'!F33</f>
        <v>0</v>
      </c>
      <c r="D34" s="128">
        <f>'CONT EXEC - CHELT'!C33-'CONT EXEC - CHELT'!G33</f>
        <v>0</v>
      </c>
      <c r="E34" s="129">
        <f>'CONT EXEC - CHELT'!F33-'CONT EXEC - CHELT'!G33</f>
        <v>0</v>
      </c>
      <c r="F34" s="128">
        <f>'CONT EXEC - CHELT'!D33-'CONT EXEC - CHELT'!H33</f>
        <v>0</v>
      </c>
      <c r="G34" s="128">
        <f>'CONT EXEC - CHELT'!E33-'CONT EXEC - CHELT'!H33</f>
        <v>0</v>
      </c>
    </row>
    <row r="35" spans="1:7" s="130" customFormat="1" ht="15" customHeight="1">
      <c r="A35" s="126" t="s">
        <v>479</v>
      </c>
      <c r="B35" s="127"/>
      <c r="C35" s="128">
        <f>'CONT EXEC - CHELT'!C34-'CONT EXEC - CHELT'!F34</f>
        <v>0</v>
      </c>
      <c r="D35" s="128">
        <f>'CONT EXEC - CHELT'!C34-'CONT EXEC - CHELT'!G34</f>
        <v>0</v>
      </c>
      <c r="E35" s="129">
        <f>'CONT EXEC - CHELT'!F34-'CONT EXEC - CHELT'!G34</f>
        <v>0</v>
      </c>
      <c r="F35" s="128">
        <f>'CONT EXEC - CHELT'!D34-'CONT EXEC - CHELT'!H34</f>
        <v>0</v>
      </c>
      <c r="G35" s="128">
        <f>'CONT EXEC - CHELT'!E34-'CONT EXEC - CHELT'!H34</f>
        <v>0</v>
      </c>
    </row>
    <row r="36" spans="1:7" s="130" customFormat="1" ht="15" customHeight="1">
      <c r="A36" s="126" t="s">
        <v>956</v>
      </c>
      <c r="B36" s="127"/>
      <c r="C36" s="128">
        <f>'CONT EXEC - CHELT'!C35-'CONT EXEC - CHELT'!F35</f>
        <v>0</v>
      </c>
      <c r="D36" s="128">
        <f>'CONT EXEC - CHELT'!C35-'CONT EXEC - CHELT'!G35</f>
        <v>0</v>
      </c>
      <c r="E36" s="129">
        <f>'CONT EXEC - CHELT'!F35-'CONT EXEC - CHELT'!G35</f>
        <v>0</v>
      </c>
      <c r="F36" s="128">
        <f>'CONT EXEC - CHELT'!D35-'CONT EXEC - CHELT'!H35</f>
        <v>0</v>
      </c>
      <c r="G36" s="128">
        <f>'CONT EXEC - CHELT'!E35-'CONT EXEC - CHELT'!H35</f>
        <v>0</v>
      </c>
    </row>
    <row r="37" spans="1:7" s="130" customFormat="1" ht="15" customHeight="1">
      <c r="A37" s="126" t="s">
        <v>480</v>
      </c>
      <c r="B37" s="127"/>
      <c r="C37" s="128">
        <f>'CONT EXEC - CHELT'!C36-'CONT EXEC - CHELT'!F36</f>
        <v>0</v>
      </c>
      <c r="D37" s="128">
        <f>'CONT EXEC - CHELT'!C36-'CONT EXEC - CHELT'!G36</f>
        <v>0</v>
      </c>
      <c r="E37" s="129">
        <f>'CONT EXEC - CHELT'!F36-'CONT EXEC - CHELT'!G36</f>
        <v>0</v>
      </c>
      <c r="F37" s="128">
        <f>'CONT EXEC - CHELT'!D36-'CONT EXEC - CHELT'!H36</f>
        <v>0</v>
      </c>
      <c r="G37" s="128">
        <f>'CONT EXEC - CHELT'!E36-'CONT EXEC - CHELT'!H36</f>
        <v>0</v>
      </c>
    </row>
    <row r="38" spans="1:7" s="130" customFormat="1" ht="15" customHeight="1">
      <c r="A38" s="126" t="s">
        <v>481</v>
      </c>
      <c r="B38" s="127"/>
      <c r="C38" s="128">
        <f>'CONT EXEC - CHELT'!C37-'CONT EXEC - CHELT'!F37</f>
        <v>0</v>
      </c>
      <c r="D38" s="128">
        <f>'CONT EXEC - CHELT'!C37-'CONT EXEC - CHELT'!G37</f>
        <v>0</v>
      </c>
      <c r="E38" s="129">
        <f>'CONT EXEC - CHELT'!F37-'CONT EXEC - CHELT'!G37</f>
        <v>0</v>
      </c>
      <c r="F38" s="128">
        <f>'CONT EXEC - CHELT'!D37-'CONT EXEC - CHELT'!H37</f>
        <v>0</v>
      </c>
      <c r="G38" s="128">
        <f>'CONT EXEC - CHELT'!E37-'CONT EXEC - CHELT'!H37</f>
        <v>0</v>
      </c>
    </row>
    <row r="39" spans="1:7" s="130" customFormat="1" ht="15" customHeight="1">
      <c r="A39" s="126" t="s">
        <v>482</v>
      </c>
      <c r="B39" s="127"/>
      <c r="C39" s="128">
        <f>'CONT EXEC - CHELT'!C38-'CONT EXEC - CHELT'!F38</f>
        <v>0</v>
      </c>
      <c r="D39" s="128">
        <f>'CONT EXEC - CHELT'!C38-'CONT EXEC - CHELT'!G38</f>
        <v>0</v>
      </c>
      <c r="E39" s="129">
        <f>'CONT EXEC - CHELT'!F38-'CONT EXEC - CHELT'!G38</f>
        <v>0</v>
      </c>
      <c r="F39" s="128">
        <f>'CONT EXEC - CHELT'!D38-'CONT EXEC - CHELT'!H38</f>
        <v>0</v>
      </c>
      <c r="G39" s="128">
        <f>'CONT EXEC - CHELT'!E38-'CONT EXEC - CHELT'!H38</f>
        <v>0</v>
      </c>
    </row>
    <row r="40" spans="1:7" s="130" customFormat="1" ht="15" customHeight="1">
      <c r="A40" s="126" t="s">
        <v>483</v>
      </c>
      <c r="B40" s="127"/>
      <c r="C40" s="128">
        <f>'CONT EXEC - CHELT'!C39-'CONT EXEC - CHELT'!F39</f>
        <v>0</v>
      </c>
      <c r="D40" s="128">
        <f>'CONT EXEC - CHELT'!C39-'CONT EXEC - CHELT'!G39</f>
        <v>0</v>
      </c>
      <c r="E40" s="129">
        <f>'CONT EXEC - CHELT'!F39-'CONT EXEC - CHELT'!G39</f>
        <v>0</v>
      </c>
      <c r="F40" s="128">
        <f>'CONT EXEC - CHELT'!D39-'CONT EXEC - CHELT'!H39</f>
        <v>0</v>
      </c>
      <c r="G40" s="128">
        <f>'CONT EXEC - CHELT'!E39-'CONT EXEC - CHELT'!H39</f>
        <v>0</v>
      </c>
    </row>
    <row r="41" spans="1:7" s="130" customFormat="1" ht="15" customHeight="1">
      <c r="A41" s="126" t="s">
        <v>484</v>
      </c>
      <c r="B41" s="127"/>
      <c r="C41" s="128">
        <f>'CONT EXEC - CHELT'!C40-'CONT EXEC - CHELT'!F40</f>
        <v>0</v>
      </c>
      <c r="D41" s="128">
        <f>'CONT EXEC - CHELT'!C40-'CONT EXEC - CHELT'!G40</f>
        <v>0</v>
      </c>
      <c r="E41" s="129">
        <f>'CONT EXEC - CHELT'!F40-'CONT EXEC - CHELT'!G40</f>
        <v>0</v>
      </c>
      <c r="F41" s="128">
        <f>'CONT EXEC - CHELT'!D40-'CONT EXEC - CHELT'!H40</f>
        <v>0</v>
      </c>
      <c r="G41" s="128">
        <f>'CONT EXEC - CHELT'!E40-'CONT EXEC - CHELT'!H40</f>
        <v>0</v>
      </c>
    </row>
    <row r="42" spans="1:7" s="130" customFormat="1" ht="15" customHeight="1">
      <c r="A42" s="126" t="s">
        <v>485</v>
      </c>
      <c r="B42" s="127"/>
      <c r="C42" s="128">
        <f>'CONT EXEC - CHELT'!C41-'CONT EXEC - CHELT'!F41</f>
        <v>0</v>
      </c>
      <c r="D42" s="128">
        <f>'CONT EXEC - CHELT'!C41-'CONT EXEC - CHELT'!G41</f>
        <v>0</v>
      </c>
      <c r="E42" s="129">
        <f>'CONT EXEC - CHELT'!F41-'CONT EXEC - CHELT'!G41</f>
        <v>0</v>
      </c>
      <c r="F42" s="128">
        <f>'CONT EXEC - CHELT'!D41-'CONT EXEC - CHELT'!H41</f>
        <v>0</v>
      </c>
      <c r="G42" s="128">
        <f>'CONT EXEC - CHELT'!E41-'CONT EXEC - CHELT'!H41</f>
        <v>0</v>
      </c>
    </row>
    <row r="43" spans="1:7" s="130" customFormat="1" ht="15" customHeight="1">
      <c r="A43" s="131" t="s">
        <v>486</v>
      </c>
      <c r="B43" s="127"/>
      <c r="C43" s="128">
        <f>'CONT EXEC - CHELT'!C42-'CONT EXEC - CHELT'!F42</f>
        <v>0</v>
      </c>
      <c r="D43" s="128">
        <f>'CONT EXEC - CHELT'!C42-'CONT EXEC - CHELT'!G42</f>
        <v>0</v>
      </c>
      <c r="E43" s="129">
        <f>'CONT EXEC - CHELT'!F42-'CONT EXEC - CHELT'!G42</f>
        <v>0</v>
      </c>
      <c r="F43" s="128">
        <f>'CONT EXEC - CHELT'!D42-'CONT EXEC - CHELT'!H42</f>
        <v>0</v>
      </c>
      <c r="G43" s="128">
        <f>'CONT EXEC - CHELT'!E42-'CONT EXEC - CHELT'!H42</f>
        <v>0</v>
      </c>
    </row>
    <row r="44" spans="1:7" s="130" customFormat="1" ht="15" customHeight="1">
      <c r="A44" s="131" t="s">
        <v>957</v>
      </c>
      <c r="B44" s="127"/>
      <c r="C44" s="128">
        <f>'CONT EXEC - CHELT'!C43-'CONT EXEC - CHELT'!F43</f>
        <v>0</v>
      </c>
      <c r="D44" s="128">
        <f>'CONT EXEC - CHELT'!C43-'CONT EXEC - CHELT'!G43</f>
        <v>0</v>
      </c>
      <c r="E44" s="129">
        <f>'CONT EXEC - CHELT'!F43-'CONT EXEC - CHELT'!G43</f>
        <v>0</v>
      </c>
      <c r="F44" s="128">
        <f>'CONT EXEC - CHELT'!D43-'CONT EXEC - CHELT'!H43</f>
        <v>0</v>
      </c>
      <c r="G44" s="128">
        <f>'CONT EXEC - CHELT'!E43-'CONT EXEC - CHELT'!H43</f>
        <v>0</v>
      </c>
    </row>
    <row r="45" spans="1:7" s="130" customFormat="1" ht="15" customHeight="1">
      <c r="A45" s="132" t="s">
        <v>487</v>
      </c>
      <c r="B45" s="127"/>
      <c r="C45" s="128">
        <f>'CONT EXEC - CHELT'!C44-'CONT EXEC - CHELT'!F44</f>
        <v>0</v>
      </c>
      <c r="D45" s="128">
        <f>'CONT EXEC - CHELT'!C44-'CONT EXEC - CHELT'!G44</f>
        <v>0</v>
      </c>
      <c r="E45" s="129">
        <f>'CONT EXEC - CHELT'!F44-'CONT EXEC - CHELT'!G44</f>
        <v>0</v>
      </c>
      <c r="F45" s="128">
        <f>'CONT EXEC - CHELT'!D44-'CONT EXEC - CHELT'!H44</f>
        <v>0</v>
      </c>
      <c r="G45" s="128">
        <f>'CONT EXEC - CHELT'!E44-'CONT EXEC - CHELT'!H44</f>
        <v>0</v>
      </c>
    </row>
    <row r="46" spans="1:7" s="130" customFormat="1" ht="15" customHeight="1">
      <c r="A46" s="132" t="s">
        <v>958</v>
      </c>
      <c r="B46" s="127"/>
      <c r="C46" s="128">
        <f>'CONT EXEC - CHELT'!C45-'CONT EXEC - CHELT'!F45</f>
        <v>0</v>
      </c>
      <c r="D46" s="128">
        <f>'CONT EXEC - CHELT'!C45-'CONT EXEC - CHELT'!G45</f>
        <v>0</v>
      </c>
      <c r="E46" s="129">
        <f>'CONT EXEC - CHELT'!F45-'CONT EXEC - CHELT'!G45</f>
        <v>0</v>
      </c>
      <c r="F46" s="128">
        <f>'CONT EXEC - CHELT'!D45-'CONT EXEC - CHELT'!H45</f>
        <v>0</v>
      </c>
      <c r="G46" s="128">
        <f>'CONT EXEC - CHELT'!E45-'CONT EXEC - CHELT'!H45</f>
        <v>0</v>
      </c>
    </row>
    <row r="47" spans="1:7" s="130" customFormat="1" ht="15" customHeight="1">
      <c r="A47" s="126" t="s">
        <v>488</v>
      </c>
      <c r="B47" s="127"/>
      <c r="C47" s="128">
        <f>'CONT EXEC - CHELT'!C46-'CONT EXEC - CHELT'!F46</f>
        <v>0</v>
      </c>
      <c r="D47" s="128">
        <f>'CONT EXEC - CHELT'!C46-'CONT EXEC - CHELT'!G46</f>
        <v>0</v>
      </c>
      <c r="E47" s="129">
        <f>'CONT EXEC - CHELT'!F46-'CONT EXEC - CHELT'!G46</f>
        <v>0</v>
      </c>
      <c r="F47" s="128">
        <f>'CONT EXEC - CHELT'!D46-'CONT EXEC - CHELT'!H46</f>
        <v>0</v>
      </c>
      <c r="G47" s="128">
        <f>'CONT EXEC - CHELT'!E46-'CONT EXEC - CHELT'!H46</f>
        <v>0</v>
      </c>
    </row>
    <row r="48" spans="1:7" s="130" customFormat="1" ht="15" customHeight="1">
      <c r="A48" s="126" t="s">
        <v>489</v>
      </c>
      <c r="B48" s="127"/>
      <c r="C48" s="128">
        <f>'CONT EXEC - CHELT'!C47-'CONT EXEC - CHELT'!F47</f>
        <v>0</v>
      </c>
      <c r="D48" s="128">
        <f>'CONT EXEC - CHELT'!C47-'CONT EXEC - CHELT'!G47</f>
        <v>0</v>
      </c>
      <c r="E48" s="129">
        <f>'CONT EXEC - CHELT'!F47-'CONT EXEC - CHELT'!G47</f>
        <v>0</v>
      </c>
      <c r="F48" s="128">
        <f>'CONT EXEC - CHELT'!D47-'CONT EXEC - CHELT'!H47</f>
        <v>0</v>
      </c>
      <c r="G48" s="128">
        <f>'CONT EXEC - CHELT'!E47-'CONT EXEC - CHELT'!H47</f>
        <v>0</v>
      </c>
    </row>
    <row r="49" spans="1:7" s="130" customFormat="1" ht="15" customHeight="1">
      <c r="A49" s="126" t="s">
        <v>490</v>
      </c>
      <c r="B49" s="127"/>
      <c r="C49" s="128">
        <f>'CONT EXEC - CHELT'!C48-'CONT EXEC - CHELT'!F48</f>
        <v>0</v>
      </c>
      <c r="D49" s="128">
        <f>'CONT EXEC - CHELT'!C48-'CONT EXEC - CHELT'!G48</f>
        <v>0</v>
      </c>
      <c r="E49" s="129">
        <f>'CONT EXEC - CHELT'!F48-'CONT EXEC - CHELT'!G48</f>
        <v>0</v>
      </c>
      <c r="F49" s="128">
        <f>'CONT EXEC - CHELT'!D48-'CONT EXEC - CHELT'!H48</f>
        <v>0</v>
      </c>
      <c r="G49" s="128">
        <f>'CONT EXEC - CHELT'!E48-'CONT EXEC - CHELT'!H48</f>
        <v>0</v>
      </c>
    </row>
    <row r="50" spans="1:7" s="130" customFormat="1" ht="15" customHeight="1">
      <c r="A50" s="132" t="s">
        <v>491</v>
      </c>
      <c r="B50" s="127"/>
      <c r="C50" s="128">
        <f>'CONT EXEC - CHELT'!C49-'CONT EXEC - CHELT'!F49</f>
        <v>0</v>
      </c>
      <c r="D50" s="128">
        <f>'CONT EXEC - CHELT'!C49-'CONT EXEC - CHELT'!G49</f>
        <v>0</v>
      </c>
      <c r="E50" s="129">
        <f>'CONT EXEC - CHELT'!F49-'CONT EXEC - CHELT'!G49</f>
        <v>0</v>
      </c>
      <c r="F50" s="128">
        <f>'CONT EXEC - CHELT'!D49-'CONT EXEC - CHELT'!H49</f>
        <v>0</v>
      </c>
      <c r="G50" s="128">
        <f>'CONT EXEC - CHELT'!E49-'CONT EXEC - CHELT'!H49</f>
        <v>0</v>
      </c>
    </row>
    <row r="51" spans="1:7" s="130" customFormat="1" ht="15" customHeight="1">
      <c r="A51" s="132" t="s">
        <v>959</v>
      </c>
      <c r="B51" s="133"/>
      <c r="C51" s="128">
        <f>'CONT EXEC - CHELT'!C50-'CONT EXEC - CHELT'!F50</f>
        <v>0</v>
      </c>
      <c r="D51" s="128">
        <f>'CONT EXEC - CHELT'!C50-'CONT EXEC - CHELT'!G50</f>
        <v>0</v>
      </c>
      <c r="E51" s="129">
        <f>'CONT EXEC - CHELT'!F50-'CONT EXEC - CHELT'!G50</f>
        <v>0</v>
      </c>
      <c r="F51" s="128">
        <f>'CONT EXEC - CHELT'!D50-'CONT EXEC - CHELT'!H50</f>
        <v>0</v>
      </c>
      <c r="G51" s="128">
        <f>'CONT EXEC - CHELT'!E50-'CONT EXEC - CHELT'!H50</f>
        <v>0</v>
      </c>
    </row>
    <row r="52" spans="1:7" s="136" customFormat="1" ht="15" customHeight="1" thickBot="1">
      <c r="A52" s="134" t="s">
        <v>246</v>
      </c>
      <c r="B52" s="135"/>
      <c r="C52" s="128">
        <f>'CONT EXEC - CHELT'!C51-'CONT EXEC - CHELT'!F51</f>
        <v>0</v>
      </c>
      <c r="D52" s="128">
        <f>'CONT EXEC - CHELT'!C51-'CONT EXEC - CHELT'!G51</f>
        <v>0</v>
      </c>
      <c r="E52" s="129">
        <f>'CONT EXEC - CHELT'!F51-'CONT EXEC - CHELT'!G51</f>
        <v>0</v>
      </c>
      <c r="F52" s="128">
        <f>'CONT EXEC - CHELT'!D51-'CONT EXEC - CHELT'!H51</f>
        <v>0</v>
      </c>
      <c r="G52" s="128">
        <f>'CONT EXEC - CHELT'!E51-'CONT EXEC - CHELT'!H51</f>
        <v>0</v>
      </c>
    </row>
    <row r="53" spans="1:7" s="130" customFormat="1" ht="15" customHeight="1" thickBot="1">
      <c r="A53" s="173" t="s">
        <v>322</v>
      </c>
      <c r="B53" s="174"/>
      <c r="C53" s="128">
        <f>'CONT EXEC - CHELT'!C52-'CONT EXEC - CHELT'!F52</f>
        <v>0</v>
      </c>
      <c r="D53" s="128">
        <f>'CONT EXEC - CHELT'!C52-'CONT EXEC - CHELT'!G52</f>
        <v>0</v>
      </c>
      <c r="E53" s="129">
        <f>'CONT EXEC - CHELT'!F52-'CONT EXEC - CHELT'!G52</f>
        <v>0</v>
      </c>
      <c r="F53" s="128">
        <f>'CONT EXEC - CHELT'!D52-'CONT EXEC - CHELT'!H52</f>
        <v>0</v>
      </c>
      <c r="G53" s="128">
        <f>'CONT EXEC - CHELT'!E52-'CONT EXEC - CHELT'!H52</f>
        <v>0</v>
      </c>
    </row>
    <row r="54" spans="1:7" s="125" customFormat="1" ht="15" customHeight="1" thickBot="1">
      <c r="A54" s="175" t="s">
        <v>323</v>
      </c>
      <c r="B54" s="171">
        <v>57</v>
      </c>
      <c r="C54" s="172">
        <f>C55+C90</f>
        <v>0</v>
      </c>
      <c r="D54" s="172">
        <f>D55+D90</f>
        <v>0</v>
      </c>
      <c r="E54" s="172">
        <f>E55+E90</f>
        <v>0</v>
      </c>
      <c r="F54" s="172">
        <f>F55+F90</f>
        <v>86675</v>
      </c>
      <c r="G54" s="172">
        <f>G55+G90</f>
        <v>66675</v>
      </c>
    </row>
    <row r="55" spans="1:7" s="125" customFormat="1" ht="32.25" customHeight="1" thickBot="1">
      <c r="A55" s="176" t="s">
        <v>324</v>
      </c>
      <c r="B55" s="177" t="s">
        <v>325</v>
      </c>
      <c r="C55" s="178">
        <f>C56</f>
        <v>0</v>
      </c>
      <c r="D55" s="178">
        <f>D56</f>
        <v>0</v>
      </c>
      <c r="E55" s="178">
        <f>E56</f>
        <v>0</v>
      </c>
      <c r="F55" s="178">
        <f>F56</f>
        <v>85775</v>
      </c>
      <c r="G55" s="178">
        <f>G56</f>
        <v>65775</v>
      </c>
    </row>
    <row r="56" spans="1:7" s="125" customFormat="1" ht="15" customHeight="1" thickBot="1">
      <c r="A56" s="179" t="s">
        <v>1010</v>
      </c>
      <c r="B56" s="171"/>
      <c r="C56" s="180">
        <f>C57+C58+C59+C60+C61+C63+C64+C65+C66+C67+C68+C69+C70+C71+C72+C73+C74+C75+C77+C79+C80+C81+C82+C83+C84+C85+C86+C87+C88+C89</f>
        <v>0</v>
      </c>
      <c r="D56" s="180">
        <f>D57+D58+D59+D60+D61+D63+D64+D65+D66+D67+D68+D69+D70+D71+D72+D73+D74+D75+D77+D79+D80+D81+D82+D83+D84+D85+D86+D87+D88+D89</f>
        <v>0</v>
      </c>
      <c r="E56" s="180">
        <f>E57+E58+E59+E60+E61+E63+E64+E65+E66+E67+E68+E69+E70+E71+E72+E73+E74+E75+E77+E79+E80+E81+E82+E83+E84+E85+E86+E87+E88+E89</f>
        <v>0</v>
      </c>
      <c r="F56" s="180">
        <f>F57+F58+F59+F60+F61+F63+F64+F65+F66+F67+F68+F69+F70+F71+F72+F73+F74+F75+F77+F79+F80+F81+F82+F83+F84+F85+F86+F87+F88+F89</f>
        <v>85775</v>
      </c>
      <c r="G56" s="180">
        <f>G57+G58+G59+G60+G61+G63+G64+G65+G66+G67+G68+G69+G70+G71+G72+G73+G74+G75+G77+G79+G80+G81+G82+G83+G84+G85+G86+G87+G88+G89</f>
        <v>65775</v>
      </c>
    </row>
    <row r="57" spans="1:7" s="130" customFormat="1" ht="15" customHeight="1">
      <c r="A57" s="137" t="s">
        <v>242</v>
      </c>
      <c r="B57" s="138"/>
      <c r="C57" s="139">
        <f>'CONT EXEC - CHELT'!C56-'CONT EXEC - CHELT'!F56</f>
        <v>0</v>
      </c>
      <c r="D57" s="139">
        <f>'CONT EXEC - CHELT'!C56-'CONT EXEC - CHELT'!G56</f>
        <v>0</v>
      </c>
      <c r="E57" s="140">
        <f>'CONT EXEC - CHELT'!F56-'CONT EXEC - CHELT'!G56</f>
        <v>0</v>
      </c>
      <c r="F57" s="141">
        <f>'CONT EXEC - CHELT'!D56-'CONT EXEC - CHELT'!H56</f>
        <v>2239</v>
      </c>
      <c r="G57" s="141">
        <f>'CONT EXEC - CHELT'!E56-'CONT EXEC - CHELT'!H56</f>
        <v>1239</v>
      </c>
    </row>
    <row r="58" spans="1:7" s="130" customFormat="1" ht="15" customHeight="1">
      <c r="A58" s="126" t="s">
        <v>243</v>
      </c>
      <c r="B58" s="127"/>
      <c r="C58" s="139">
        <f>'CONT EXEC - CHELT'!C57-'CONT EXEC - CHELT'!F57</f>
        <v>0</v>
      </c>
      <c r="D58" s="139">
        <f>'CONT EXEC - CHELT'!C57-'CONT EXEC - CHELT'!G57</f>
        <v>0</v>
      </c>
      <c r="E58" s="140">
        <f>'CONT EXEC - CHELT'!F57-'CONT EXEC - CHELT'!G57</f>
        <v>0</v>
      </c>
      <c r="F58" s="141">
        <f>'CONT EXEC - CHELT'!D57-'CONT EXEC - CHELT'!H57</f>
        <v>1265</v>
      </c>
      <c r="G58" s="141">
        <f>'CONT EXEC - CHELT'!E57-'CONT EXEC - CHELT'!H57</f>
        <v>265</v>
      </c>
    </row>
    <row r="59" spans="1:7" s="143" customFormat="1" ht="15" customHeight="1">
      <c r="A59" s="132" t="s">
        <v>960</v>
      </c>
      <c r="B59" s="142"/>
      <c r="C59" s="139">
        <f>'CONT EXEC - CHELT'!C58-'CONT EXEC - CHELT'!F58</f>
        <v>0</v>
      </c>
      <c r="D59" s="139">
        <f>'CONT EXEC - CHELT'!C58-'CONT EXEC - CHELT'!G58</f>
        <v>0</v>
      </c>
      <c r="E59" s="140">
        <f>'CONT EXEC - CHELT'!F58-'CONT EXEC - CHELT'!G58</f>
        <v>0</v>
      </c>
      <c r="F59" s="141">
        <f>'CONT EXEC - CHELT'!D58-'CONT EXEC - CHELT'!H58</f>
        <v>3197</v>
      </c>
      <c r="G59" s="141">
        <f>'CONT EXEC - CHELT'!E58-'CONT EXEC - CHELT'!H58</f>
        <v>2197</v>
      </c>
    </row>
    <row r="60" spans="1:7" s="130" customFormat="1" ht="15" customHeight="1">
      <c r="A60" s="126" t="s">
        <v>961</v>
      </c>
      <c r="B60" s="127"/>
      <c r="C60" s="139">
        <f>'CONT EXEC - CHELT'!C59-'CONT EXEC - CHELT'!F59</f>
        <v>0</v>
      </c>
      <c r="D60" s="139">
        <f>'CONT EXEC - CHELT'!C59-'CONT EXEC - CHELT'!G59</f>
        <v>0</v>
      </c>
      <c r="E60" s="140">
        <f>'CONT EXEC - CHELT'!F59-'CONT EXEC - CHELT'!G59</f>
        <v>0</v>
      </c>
      <c r="F60" s="141">
        <f>'CONT EXEC - CHELT'!D59-'CONT EXEC - CHELT'!H59</f>
        <v>2901</v>
      </c>
      <c r="G60" s="141">
        <f>'CONT EXEC - CHELT'!E59-'CONT EXEC - CHELT'!H59</f>
        <v>1901</v>
      </c>
    </row>
    <row r="61" spans="1:7" s="130" customFormat="1" ht="15" customHeight="1">
      <c r="A61" s="126" t="s">
        <v>980</v>
      </c>
      <c r="B61" s="127"/>
      <c r="C61" s="139">
        <f>'CONT EXEC - CHELT'!C60-'CONT EXEC - CHELT'!F60</f>
        <v>0</v>
      </c>
      <c r="D61" s="139">
        <f>'CONT EXEC - CHELT'!C60-'CONT EXEC - CHELT'!G60</f>
        <v>0</v>
      </c>
      <c r="E61" s="140">
        <f>'CONT EXEC - CHELT'!F60-'CONT EXEC - CHELT'!G60</f>
        <v>0</v>
      </c>
      <c r="F61" s="141">
        <f>'CONT EXEC - CHELT'!D60-'CONT EXEC - CHELT'!H60</f>
        <v>308</v>
      </c>
      <c r="G61" s="141">
        <f>'CONT EXEC - CHELT'!E60-'CONT EXEC - CHELT'!H60</f>
        <v>308</v>
      </c>
    </row>
    <row r="62" spans="1:7" s="146" customFormat="1" ht="15" customHeight="1">
      <c r="A62" s="144" t="s">
        <v>979</v>
      </c>
      <c r="B62" s="145"/>
      <c r="C62" s="139">
        <f>'CONT EXEC - CHELT'!C61-'CONT EXEC - CHELT'!F61</f>
        <v>0</v>
      </c>
      <c r="D62" s="139">
        <f>'CONT EXEC - CHELT'!C61-'CONT EXEC - CHELT'!G61</f>
        <v>0</v>
      </c>
      <c r="E62" s="140">
        <f>'CONT EXEC - CHELT'!F61-'CONT EXEC - CHELT'!G61</f>
        <v>0</v>
      </c>
      <c r="F62" s="141">
        <f>'CONT EXEC - CHELT'!D61-'CONT EXEC - CHELT'!H61</f>
        <v>0</v>
      </c>
      <c r="G62" s="141">
        <f>'CONT EXEC - CHELT'!E61-'CONT EXEC - CHELT'!H61</f>
        <v>0</v>
      </c>
    </row>
    <row r="63" spans="1:7" s="130" customFormat="1" ht="15" customHeight="1">
      <c r="A63" s="126" t="s">
        <v>962</v>
      </c>
      <c r="B63" s="127"/>
      <c r="C63" s="139">
        <f>'CONT EXEC - CHELT'!C62-'CONT EXEC - CHELT'!F62</f>
        <v>0</v>
      </c>
      <c r="D63" s="139">
        <f>'CONT EXEC - CHELT'!C62-'CONT EXEC - CHELT'!G62</f>
        <v>0</v>
      </c>
      <c r="E63" s="140">
        <f>'CONT EXEC - CHELT'!F62-'CONT EXEC - CHELT'!G62</f>
        <v>0</v>
      </c>
      <c r="F63" s="141">
        <f>'CONT EXEC - CHELT'!D62-'CONT EXEC - CHELT'!H62</f>
        <v>2334</v>
      </c>
      <c r="G63" s="141">
        <f>'CONT EXEC - CHELT'!E62-'CONT EXEC - CHELT'!H62</f>
        <v>1334</v>
      </c>
    </row>
    <row r="64" spans="1:7" s="130" customFormat="1" ht="15" customHeight="1">
      <c r="A64" s="126" t="s">
        <v>963</v>
      </c>
      <c r="B64" s="127"/>
      <c r="C64" s="139">
        <f>'CONT EXEC - CHELT'!C63-'CONT EXEC - CHELT'!F63</f>
        <v>0</v>
      </c>
      <c r="D64" s="139">
        <f>'CONT EXEC - CHELT'!C63-'CONT EXEC - CHELT'!G63</f>
        <v>0</v>
      </c>
      <c r="E64" s="140">
        <f>'CONT EXEC - CHELT'!F63-'CONT EXEC - CHELT'!G63</f>
        <v>0</v>
      </c>
      <c r="F64" s="141">
        <f>'CONT EXEC - CHELT'!D63-'CONT EXEC - CHELT'!H63</f>
        <v>2017</v>
      </c>
      <c r="G64" s="141">
        <f>'CONT EXEC - CHELT'!E63-'CONT EXEC - CHELT'!H63</f>
        <v>1017</v>
      </c>
    </row>
    <row r="65" spans="1:7" s="130" customFormat="1" ht="15" customHeight="1">
      <c r="A65" s="126" t="s">
        <v>964</v>
      </c>
      <c r="B65" s="127"/>
      <c r="C65" s="139">
        <f>'CONT EXEC - CHELT'!C64-'CONT EXEC - CHELT'!F64</f>
        <v>0</v>
      </c>
      <c r="D65" s="139">
        <f>'CONT EXEC - CHELT'!C64-'CONT EXEC - CHELT'!G64</f>
        <v>0</v>
      </c>
      <c r="E65" s="140">
        <f>'CONT EXEC - CHELT'!F64-'CONT EXEC - CHELT'!G64</f>
        <v>0</v>
      </c>
      <c r="F65" s="141">
        <f>'CONT EXEC - CHELT'!D64-'CONT EXEC - CHELT'!H64</f>
        <v>5575</v>
      </c>
      <c r="G65" s="141">
        <f>'CONT EXEC - CHELT'!E64-'CONT EXEC - CHELT'!H64</f>
        <v>4575</v>
      </c>
    </row>
    <row r="66" spans="1:7" s="130" customFormat="1" ht="15" customHeight="1">
      <c r="A66" s="126" t="s">
        <v>965</v>
      </c>
      <c r="B66" s="127"/>
      <c r="C66" s="139">
        <f>'CONT EXEC - CHELT'!C65-'CONT EXEC - CHELT'!F65</f>
        <v>0</v>
      </c>
      <c r="D66" s="139">
        <f>'CONT EXEC - CHELT'!C65-'CONT EXEC - CHELT'!G65</f>
        <v>0</v>
      </c>
      <c r="E66" s="140">
        <f>'CONT EXEC - CHELT'!F65-'CONT EXEC - CHELT'!G65</f>
        <v>0</v>
      </c>
      <c r="F66" s="141">
        <f>'CONT EXEC - CHELT'!D65-'CONT EXEC - CHELT'!H65</f>
        <v>29724</v>
      </c>
      <c r="G66" s="141">
        <f>'CONT EXEC - CHELT'!E65-'CONT EXEC - CHELT'!H65</f>
        <v>28224</v>
      </c>
    </row>
    <row r="67" spans="1:7" s="130" customFormat="1" ht="15" customHeight="1">
      <c r="A67" s="126" t="s">
        <v>474</v>
      </c>
      <c r="B67" s="127"/>
      <c r="C67" s="139">
        <f>'CONT EXEC - CHELT'!C66-'CONT EXEC - CHELT'!F66</f>
        <v>0</v>
      </c>
      <c r="D67" s="139">
        <f>'CONT EXEC - CHELT'!C66-'CONT EXEC - CHELT'!G66</f>
        <v>0</v>
      </c>
      <c r="E67" s="140">
        <f>'CONT EXEC - CHELT'!F66-'CONT EXEC - CHELT'!G66</f>
        <v>0</v>
      </c>
      <c r="F67" s="141">
        <f>'CONT EXEC - CHELT'!D66-'CONT EXEC - CHELT'!H66</f>
        <v>2228</v>
      </c>
      <c r="G67" s="141">
        <f>'CONT EXEC - CHELT'!E66-'CONT EXEC - CHELT'!H66</f>
        <v>1228</v>
      </c>
    </row>
    <row r="68" spans="1:7" s="130" customFormat="1" ht="15" customHeight="1">
      <c r="A68" s="126" t="s">
        <v>966</v>
      </c>
      <c r="B68" s="127"/>
      <c r="C68" s="139">
        <f>'CONT EXEC - CHELT'!C67-'CONT EXEC - CHELT'!F67</f>
        <v>0</v>
      </c>
      <c r="D68" s="139">
        <f>'CONT EXEC - CHELT'!C67-'CONT EXEC - CHELT'!G67</f>
        <v>0</v>
      </c>
      <c r="E68" s="140">
        <f>'CONT EXEC - CHELT'!F67-'CONT EXEC - CHELT'!G67</f>
        <v>0</v>
      </c>
      <c r="F68" s="141">
        <f>'CONT EXEC - CHELT'!D67-'CONT EXEC - CHELT'!H67</f>
        <v>4055</v>
      </c>
      <c r="G68" s="141">
        <f>'CONT EXEC - CHELT'!E67-'CONT EXEC - CHELT'!H67</f>
        <v>3055</v>
      </c>
    </row>
    <row r="69" spans="1:7" s="130" customFormat="1" ht="15" customHeight="1">
      <c r="A69" s="126" t="s">
        <v>967</v>
      </c>
      <c r="B69" s="127"/>
      <c r="C69" s="139">
        <f>'CONT EXEC - CHELT'!C68-'CONT EXEC - CHELT'!F68</f>
        <v>0</v>
      </c>
      <c r="D69" s="139">
        <f>'CONT EXEC - CHELT'!C68-'CONT EXEC - CHELT'!G68</f>
        <v>0</v>
      </c>
      <c r="E69" s="140">
        <f>'CONT EXEC - CHELT'!F68-'CONT EXEC - CHELT'!G68</f>
        <v>0</v>
      </c>
      <c r="F69" s="141">
        <f>'CONT EXEC - CHELT'!D68-'CONT EXEC - CHELT'!H68</f>
        <v>4009</v>
      </c>
      <c r="G69" s="141">
        <f>'CONT EXEC - CHELT'!E68-'CONT EXEC - CHELT'!H68</f>
        <v>3009</v>
      </c>
    </row>
    <row r="70" spans="1:7" s="130" customFormat="1" ht="28.5" customHeight="1">
      <c r="A70" s="147" t="s">
        <v>968</v>
      </c>
      <c r="B70" s="127"/>
      <c r="C70" s="139">
        <f>'CONT EXEC - CHELT'!C69-'CONT EXEC - CHELT'!F69</f>
        <v>0</v>
      </c>
      <c r="D70" s="139">
        <f>'CONT EXEC - CHELT'!C69-'CONT EXEC - CHELT'!G69</f>
        <v>0</v>
      </c>
      <c r="E70" s="140">
        <f>'CONT EXEC - CHELT'!F69-'CONT EXEC - CHELT'!G69</f>
        <v>0</v>
      </c>
      <c r="F70" s="141">
        <f>'CONT EXEC - CHELT'!D69-'CONT EXEC - CHELT'!H69</f>
        <v>4163</v>
      </c>
      <c r="G70" s="141">
        <f>'CONT EXEC - CHELT'!E69-'CONT EXEC - CHELT'!H69</f>
        <v>3163</v>
      </c>
    </row>
    <row r="71" spans="1:7" s="130" customFormat="1" ht="15" customHeight="1">
      <c r="A71" s="132" t="s">
        <v>379</v>
      </c>
      <c r="B71" s="127"/>
      <c r="C71" s="139">
        <f>'CONT EXEC - CHELT'!C70-'CONT EXEC - CHELT'!F70</f>
        <v>0</v>
      </c>
      <c r="D71" s="139">
        <f>'CONT EXEC - CHELT'!C70-'CONT EXEC - CHELT'!G70</f>
        <v>0</v>
      </c>
      <c r="E71" s="140">
        <f>'CONT EXEC - CHELT'!F70-'CONT EXEC - CHELT'!G70</f>
        <v>0</v>
      </c>
      <c r="F71" s="141">
        <f>'CONT EXEC - CHELT'!D70-'CONT EXEC - CHELT'!H70</f>
        <v>3352</v>
      </c>
      <c r="G71" s="141">
        <f>'CONT EXEC - CHELT'!E70-'CONT EXEC - CHELT'!H70</f>
        <v>2352</v>
      </c>
    </row>
    <row r="72" spans="1:7" s="130" customFormat="1" ht="15" customHeight="1">
      <c r="A72" s="132" t="s">
        <v>955</v>
      </c>
      <c r="B72" s="127"/>
      <c r="C72" s="139">
        <f>'CONT EXEC - CHELT'!C71-'CONT EXEC - CHELT'!F71</f>
        <v>0</v>
      </c>
      <c r="D72" s="139">
        <f>'CONT EXEC - CHELT'!C71-'CONT EXEC - CHELT'!G71</f>
        <v>0</v>
      </c>
      <c r="E72" s="140">
        <f>'CONT EXEC - CHELT'!F71-'CONT EXEC - CHELT'!G71</f>
        <v>0</v>
      </c>
      <c r="F72" s="141">
        <f>'CONT EXEC - CHELT'!D71-'CONT EXEC - CHELT'!H71</f>
        <v>3705</v>
      </c>
      <c r="G72" s="141">
        <f>'CONT EXEC - CHELT'!E71-'CONT EXEC - CHELT'!H71</f>
        <v>2705</v>
      </c>
    </row>
    <row r="73" spans="1:7" s="130" customFormat="1" ht="15" customHeight="1">
      <c r="A73" s="132" t="s">
        <v>969</v>
      </c>
      <c r="B73" s="127"/>
      <c r="C73" s="139">
        <f>'CONT EXEC - CHELT'!C72-'CONT EXEC - CHELT'!F72</f>
        <v>0</v>
      </c>
      <c r="D73" s="139">
        <f>'CONT EXEC - CHELT'!C72-'CONT EXEC - CHELT'!G72</f>
        <v>0</v>
      </c>
      <c r="E73" s="140">
        <f>'CONT EXEC - CHELT'!F72-'CONT EXEC - CHELT'!G72</f>
        <v>0</v>
      </c>
      <c r="F73" s="141">
        <f>'CONT EXEC - CHELT'!D72-'CONT EXEC - CHELT'!H72</f>
        <v>2270</v>
      </c>
      <c r="G73" s="141">
        <f>'CONT EXEC - CHELT'!E72-'CONT EXEC - CHELT'!H72</f>
        <v>1270</v>
      </c>
    </row>
    <row r="74" spans="1:7" s="130" customFormat="1" ht="15" customHeight="1">
      <c r="A74" s="132" t="s">
        <v>954</v>
      </c>
      <c r="B74" s="127"/>
      <c r="C74" s="139">
        <f>'CONT EXEC - CHELT'!C73-'CONT EXEC - CHELT'!F73</f>
        <v>0</v>
      </c>
      <c r="D74" s="139">
        <f>'CONT EXEC - CHELT'!C73-'CONT EXEC - CHELT'!G73</f>
        <v>0</v>
      </c>
      <c r="E74" s="140">
        <f>'CONT EXEC - CHELT'!F73-'CONT EXEC - CHELT'!G73</f>
        <v>0</v>
      </c>
      <c r="F74" s="141">
        <f>'CONT EXEC - CHELT'!D73-'CONT EXEC - CHELT'!H73</f>
        <v>3285</v>
      </c>
      <c r="G74" s="141">
        <f>'CONT EXEC - CHELT'!E73-'CONT EXEC - CHELT'!H73</f>
        <v>2285</v>
      </c>
    </row>
    <row r="75" spans="1:7" s="130" customFormat="1" ht="27" customHeight="1">
      <c r="A75" s="132" t="s">
        <v>951</v>
      </c>
      <c r="B75" s="127"/>
      <c r="C75" s="139">
        <f>'CONT EXEC - CHELT'!C74-'CONT EXEC - CHELT'!F74</f>
        <v>0</v>
      </c>
      <c r="D75" s="139">
        <f>'CONT EXEC - CHELT'!C74-'CONT EXEC - CHELT'!G74</f>
        <v>0</v>
      </c>
      <c r="E75" s="140">
        <f>'CONT EXEC - CHELT'!F74-'CONT EXEC - CHELT'!G74</f>
        <v>0</v>
      </c>
      <c r="F75" s="141">
        <f>'CONT EXEC - CHELT'!D74-'CONT EXEC - CHELT'!H74</f>
        <v>2547</v>
      </c>
      <c r="G75" s="141">
        <f>'CONT EXEC - CHELT'!E74-'CONT EXEC - CHELT'!H74</f>
        <v>1547</v>
      </c>
    </row>
    <row r="76" spans="1:7" s="150" customFormat="1" ht="12.75" customHeight="1">
      <c r="A76" s="148" t="s">
        <v>952</v>
      </c>
      <c r="B76" s="149"/>
      <c r="C76" s="139">
        <f>'CONT EXEC - CHELT'!C75-'CONT EXEC - CHELT'!F75</f>
        <v>0</v>
      </c>
      <c r="D76" s="139">
        <f>'CONT EXEC - CHELT'!C75-'CONT EXEC - CHELT'!G75</f>
        <v>0</v>
      </c>
      <c r="E76" s="140">
        <f>'CONT EXEC - CHELT'!F75-'CONT EXEC - CHELT'!G75</f>
        <v>0</v>
      </c>
      <c r="F76" s="141">
        <f>'CONT EXEC - CHELT'!D75-'CONT EXEC - CHELT'!H75</f>
        <v>0</v>
      </c>
      <c r="G76" s="141">
        <f>'CONT EXEC - CHELT'!E75-'CONT EXEC - CHELT'!H75</f>
        <v>0</v>
      </c>
    </row>
    <row r="77" spans="1:7" s="130" customFormat="1" ht="14.25">
      <c r="A77" s="151" t="s">
        <v>953</v>
      </c>
      <c r="B77" s="127"/>
      <c r="C77" s="139">
        <f>'CONT EXEC - CHELT'!C76-'CONT EXEC - CHELT'!F76</f>
        <v>0</v>
      </c>
      <c r="D77" s="139">
        <f>'CONT EXEC - CHELT'!C76-'CONT EXEC - CHELT'!G76</f>
        <v>0</v>
      </c>
      <c r="E77" s="140">
        <f>'CONT EXEC - CHELT'!F76-'CONT EXEC - CHELT'!G76</f>
        <v>0</v>
      </c>
      <c r="F77" s="141">
        <f>'CONT EXEC - CHELT'!D76-'CONT EXEC - CHELT'!H76</f>
        <v>5806</v>
      </c>
      <c r="G77" s="141">
        <f>'CONT EXEC - CHELT'!E76-'CONT EXEC - CHELT'!H76</f>
        <v>3806</v>
      </c>
    </row>
    <row r="78" spans="1:7" s="150" customFormat="1" ht="15" customHeight="1">
      <c r="A78" s="148" t="s">
        <v>952</v>
      </c>
      <c r="B78" s="149"/>
      <c r="C78" s="139">
        <f>'CONT EXEC - CHELT'!C77-'CONT EXEC - CHELT'!F77</f>
        <v>0</v>
      </c>
      <c r="D78" s="139">
        <f>'CONT EXEC - CHELT'!C77-'CONT EXEC - CHELT'!G77</f>
        <v>0</v>
      </c>
      <c r="E78" s="140">
        <f>'CONT EXEC - CHELT'!F77-'CONT EXEC - CHELT'!G77</f>
        <v>0</v>
      </c>
      <c r="F78" s="141">
        <f>'CONT EXEC - CHELT'!D77-'CONT EXEC - CHELT'!H77</f>
        <v>0</v>
      </c>
      <c r="G78" s="141">
        <f>'CONT EXEC - CHELT'!E77-'CONT EXEC - CHELT'!H77</f>
        <v>0</v>
      </c>
    </row>
    <row r="79" spans="1:7" s="130" customFormat="1" ht="15" customHeight="1">
      <c r="A79" s="126" t="s">
        <v>475</v>
      </c>
      <c r="B79" s="127"/>
      <c r="C79" s="139">
        <f>'CONT EXEC - CHELT'!C78-'CONT EXEC - CHELT'!F78</f>
        <v>0</v>
      </c>
      <c r="D79" s="139">
        <f>'CONT EXEC - CHELT'!C78-'CONT EXEC - CHELT'!G78</f>
        <v>0</v>
      </c>
      <c r="E79" s="140">
        <f>'CONT EXEC - CHELT'!F78-'CONT EXEC - CHELT'!G78</f>
        <v>0</v>
      </c>
      <c r="F79" s="141">
        <f>'CONT EXEC - CHELT'!D78-'CONT EXEC - CHELT'!H78</f>
        <v>0</v>
      </c>
      <c r="G79" s="141">
        <f>'CONT EXEC - CHELT'!E78-'CONT EXEC - CHELT'!H78</f>
        <v>0</v>
      </c>
    </row>
    <row r="80" spans="1:7" s="130" customFormat="1" ht="15" customHeight="1">
      <c r="A80" s="126" t="s">
        <v>970</v>
      </c>
      <c r="B80" s="127"/>
      <c r="C80" s="139">
        <f>'CONT EXEC - CHELT'!C79-'CONT EXEC - CHELT'!F79</f>
        <v>0</v>
      </c>
      <c r="D80" s="139">
        <f>'CONT EXEC - CHELT'!C79-'CONT EXEC - CHELT'!G79</f>
        <v>0</v>
      </c>
      <c r="E80" s="140">
        <f>'CONT EXEC - CHELT'!F79-'CONT EXEC - CHELT'!G79</f>
        <v>0</v>
      </c>
      <c r="F80" s="141">
        <f>'CONT EXEC - CHELT'!D79-'CONT EXEC - CHELT'!H79</f>
        <v>0</v>
      </c>
      <c r="G80" s="141">
        <f>'CONT EXEC - CHELT'!E79-'CONT EXEC - CHELT'!H79</f>
        <v>0</v>
      </c>
    </row>
    <row r="81" spans="1:7" s="130" customFormat="1" ht="15" customHeight="1">
      <c r="A81" s="126" t="s">
        <v>326</v>
      </c>
      <c r="B81" s="127"/>
      <c r="C81" s="139">
        <f>'CONT EXEC - CHELT'!C80-'CONT EXEC - CHELT'!F80</f>
        <v>0</v>
      </c>
      <c r="D81" s="139">
        <f>'CONT EXEC - CHELT'!C80-'CONT EXEC - CHELT'!G80</f>
        <v>0</v>
      </c>
      <c r="E81" s="140">
        <f>'CONT EXEC - CHELT'!F80-'CONT EXEC - CHELT'!G80</f>
        <v>0</v>
      </c>
      <c r="F81" s="141">
        <f>'CONT EXEC - CHELT'!D80-'CONT EXEC - CHELT'!H80</f>
        <v>795</v>
      </c>
      <c r="G81" s="141">
        <f>'CONT EXEC - CHELT'!E80-'CONT EXEC - CHELT'!H80</f>
        <v>295</v>
      </c>
    </row>
    <row r="82" spans="1:7" s="130" customFormat="1" ht="15" customHeight="1">
      <c r="A82" s="126" t="s">
        <v>971</v>
      </c>
      <c r="B82" s="127"/>
      <c r="C82" s="139">
        <f>'CONT EXEC - CHELT'!C81-'CONT EXEC - CHELT'!F81</f>
        <v>0</v>
      </c>
      <c r="D82" s="139">
        <f>'CONT EXEC - CHELT'!C81-'CONT EXEC - CHELT'!G81</f>
        <v>0</v>
      </c>
      <c r="E82" s="140">
        <f>'CONT EXEC - CHELT'!F81-'CONT EXEC - CHELT'!G81</f>
        <v>0</v>
      </c>
      <c r="F82" s="141">
        <f>'CONT EXEC - CHELT'!D81-'CONT EXEC - CHELT'!H81</f>
        <v>0</v>
      </c>
      <c r="G82" s="141">
        <f>'CONT EXEC - CHELT'!E81-'CONT EXEC - CHELT'!H81</f>
        <v>0</v>
      </c>
    </row>
    <row r="83" spans="1:7" s="130" customFormat="1" ht="15" customHeight="1">
      <c r="A83" s="126" t="s">
        <v>972</v>
      </c>
      <c r="B83" s="127"/>
      <c r="C83" s="139">
        <f>'CONT EXEC - CHELT'!C82-'CONT EXEC - CHELT'!F82</f>
        <v>0</v>
      </c>
      <c r="D83" s="139">
        <f>'CONT EXEC - CHELT'!C82-'CONT EXEC - CHELT'!G82</f>
        <v>0</v>
      </c>
      <c r="E83" s="140">
        <f>'CONT EXEC - CHELT'!F82-'CONT EXEC - CHELT'!G82</f>
        <v>0</v>
      </c>
      <c r="F83" s="141">
        <f>'CONT EXEC - CHELT'!D82-'CONT EXEC - CHELT'!H82</f>
        <v>0</v>
      </c>
      <c r="G83" s="141">
        <f>'CONT EXEC - CHELT'!E82-'CONT EXEC - CHELT'!H82</f>
        <v>0</v>
      </c>
    </row>
    <row r="84" spans="1:7" s="130" customFormat="1" ht="29.25" customHeight="1">
      <c r="A84" s="132" t="s">
        <v>973</v>
      </c>
      <c r="B84" s="127"/>
      <c r="C84" s="139">
        <f>'CONT EXEC - CHELT'!C83-'CONT EXEC - CHELT'!F83</f>
        <v>0</v>
      </c>
      <c r="D84" s="139">
        <f>'CONT EXEC - CHELT'!C83-'CONT EXEC - CHELT'!G83</f>
        <v>0</v>
      </c>
      <c r="E84" s="140">
        <f>'CONT EXEC - CHELT'!F83-'CONT EXEC - CHELT'!G83</f>
        <v>0</v>
      </c>
      <c r="F84" s="141">
        <f>'CONT EXEC - CHELT'!D83-'CONT EXEC - CHELT'!H83</f>
        <v>0</v>
      </c>
      <c r="G84" s="141">
        <f>'CONT EXEC - CHELT'!E83-'CONT EXEC - CHELT'!H83</f>
        <v>0</v>
      </c>
    </row>
    <row r="85" spans="1:7" s="130" customFormat="1" ht="15" customHeight="1">
      <c r="A85" s="126" t="s">
        <v>974</v>
      </c>
      <c r="B85" s="127"/>
      <c r="C85" s="139">
        <f>'CONT EXEC - CHELT'!C84-'CONT EXEC - CHELT'!F84</f>
        <v>0</v>
      </c>
      <c r="D85" s="139">
        <f>'CONT EXEC - CHELT'!C84-'CONT EXEC - CHELT'!G84</f>
        <v>0</v>
      </c>
      <c r="E85" s="140">
        <f>'CONT EXEC - CHELT'!F84-'CONT EXEC - CHELT'!G84</f>
        <v>0</v>
      </c>
      <c r="F85" s="141">
        <f>'CONT EXEC - CHELT'!D84-'CONT EXEC - CHELT'!H84</f>
        <v>0</v>
      </c>
      <c r="G85" s="141">
        <f>'CONT EXEC - CHELT'!E84-'CONT EXEC - CHELT'!H84</f>
        <v>0</v>
      </c>
    </row>
    <row r="86" spans="1:7" s="130" customFormat="1" ht="15" customHeight="1">
      <c r="A86" s="152" t="s">
        <v>975</v>
      </c>
      <c r="B86" s="127"/>
      <c r="C86" s="139">
        <f>'CONT EXEC - CHELT'!C85-'CONT EXEC - CHELT'!F85</f>
        <v>0</v>
      </c>
      <c r="D86" s="139">
        <f>'CONT EXEC - CHELT'!C85-'CONT EXEC - CHELT'!G85</f>
        <v>0</v>
      </c>
      <c r="E86" s="140">
        <f>'CONT EXEC - CHELT'!F85-'CONT EXEC - CHELT'!G85</f>
        <v>0</v>
      </c>
      <c r="F86" s="141">
        <f>'CONT EXEC - CHELT'!D85-'CONT EXEC - CHELT'!H85</f>
        <v>0</v>
      </c>
      <c r="G86" s="141">
        <f>'CONT EXEC - CHELT'!E85-'CONT EXEC - CHELT'!H85</f>
        <v>0</v>
      </c>
    </row>
    <row r="87" spans="1:7" s="130" customFormat="1" ht="15" customHeight="1">
      <c r="A87" s="132" t="s">
        <v>976</v>
      </c>
      <c r="B87" s="133"/>
      <c r="C87" s="139">
        <f>'CONT EXEC - CHELT'!C86-'CONT EXEC - CHELT'!F86</f>
        <v>0</v>
      </c>
      <c r="D87" s="139">
        <f>'CONT EXEC - CHELT'!C86-'CONT EXEC - CHELT'!G86</f>
        <v>0</v>
      </c>
      <c r="E87" s="140">
        <f>'CONT EXEC - CHELT'!F86-'CONT EXEC - CHELT'!G86</f>
        <v>0</v>
      </c>
      <c r="F87" s="141">
        <f>'CONT EXEC - CHELT'!D86-'CONT EXEC - CHELT'!H86</f>
        <v>0</v>
      </c>
      <c r="G87" s="141">
        <f>'CONT EXEC - CHELT'!E86-'CONT EXEC - CHELT'!H86</f>
        <v>0</v>
      </c>
    </row>
    <row r="88" spans="1:7" s="130" customFormat="1" ht="27.75" customHeight="1">
      <c r="A88" s="132" t="s">
        <v>977</v>
      </c>
      <c r="B88" s="127"/>
      <c r="C88" s="139">
        <f>'CONT EXEC - CHELT'!C87-'CONT EXEC - CHELT'!F87</f>
        <v>0</v>
      </c>
      <c r="D88" s="139">
        <f>'CONT EXEC - CHELT'!C87-'CONT EXEC - CHELT'!G87</f>
        <v>0</v>
      </c>
      <c r="E88" s="140">
        <f>'CONT EXEC - CHELT'!F87-'CONT EXEC - CHELT'!G87</f>
        <v>0</v>
      </c>
      <c r="F88" s="141">
        <f>'CONT EXEC - CHELT'!D87-'CONT EXEC - CHELT'!H87</f>
        <v>0</v>
      </c>
      <c r="G88" s="141">
        <f>'CONT EXEC - CHELT'!E87-'CONT EXEC - CHELT'!H87</f>
        <v>0</v>
      </c>
    </row>
    <row r="89" spans="1:7" s="130" customFormat="1" ht="15" customHeight="1" thickBot="1">
      <c r="A89" s="153" t="s">
        <v>978</v>
      </c>
      <c r="B89" s="135"/>
      <c r="C89" s="139">
        <f>'CONT EXEC - CHELT'!C88-'CONT EXEC - CHELT'!F88</f>
        <v>0</v>
      </c>
      <c r="D89" s="139">
        <f>'CONT EXEC - CHELT'!C88-'CONT EXEC - CHELT'!G88</f>
        <v>0</v>
      </c>
      <c r="E89" s="140">
        <f>'CONT EXEC - CHELT'!F88-'CONT EXEC - CHELT'!G88</f>
        <v>0</v>
      </c>
      <c r="F89" s="141">
        <f>'CONT EXEC - CHELT'!D88-'CONT EXEC - CHELT'!H88</f>
        <v>0</v>
      </c>
      <c r="G89" s="141">
        <f>'CONT EXEC - CHELT'!E88-'CONT EXEC - CHELT'!H88</f>
        <v>0</v>
      </c>
    </row>
    <row r="90" spans="1:7" s="181" customFormat="1" ht="15" customHeight="1" thickBot="1">
      <c r="A90" s="182" t="s">
        <v>327</v>
      </c>
      <c r="B90" s="183" t="s">
        <v>328</v>
      </c>
      <c r="C90" s="172">
        <f>C91</f>
        <v>0</v>
      </c>
      <c r="D90" s="172">
        <f>D91</f>
        <v>0</v>
      </c>
      <c r="E90" s="172">
        <f>E91</f>
        <v>0</v>
      </c>
      <c r="F90" s="172">
        <f>F91</f>
        <v>900</v>
      </c>
      <c r="G90" s="172">
        <f>G91</f>
        <v>900</v>
      </c>
    </row>
    <row r="91" spans="1:7" s="130" customFormat="1" ht="15" customHeight="1" thickBot="1">
      <c r="A91" s="184" t="s">
        <v>329</v>
      </c>
      <c r="B91" s="185"/>
      <c r="C91" s="186">
        <f>'CONT EXEC - CHELT'!C90-'CONT EXEC - CHELT'!F90</f>
        <v>0</v>
      </c>
      <c r="D91" s="186">
        <f>'CONT EXEC - CHELT'!C90-'CONT EXEC - CHELT'!G90</f>
        <v>0</v>
      </c>
      <c r="E91" s="186">
        <f>'CONT EXEC - CHELT'!F90-'CONT EXEC - CHELT'!G90</f>
        <v>0</v>
      </c>
      <c r="F91" s="186">
        <f>'CONT EXEC - CHELT'!D90-'CONT EXEC - CHELT'!H90</f>
        <v>900</v>
      </c>
      <c r="G91" s="186">
        <f>'CONT EXEC - CHELT'!E90-'CONT EXEC - CHELT'!H90</f>
        <v>900</v>
      </c>
    </row>
    <row r="92" spans="1:7" s="188" customFormat="1" ht="36" customHeight="1" thickBot="1">
      <c r="A92" s="187" t="s">
        <v>330</v>
      </c>
      <c r="B92" s="183" t="s">
        <v>559</v>
      </c>
      <c r="C92" s="172"/>
      <c r="D92" s="172"/>
      <c r="E92" s="180"/>
      <c r="F92" s="172"/>
      <c r="G92" s="172"/>
    </row>
    <row r="93" spans="1:7" s="188" customFormat="1" ht="36" customHeight="1" thickBot="1">
      <c r="A93" s="187" t="s">
        <v>1006</v>
      </c>
      <c r="B93" s="183" t="s">
        <v>1007</v>
      </c>
      <c r="C93" s="172">
        <f>C27+C54+C92</f>
        <v>0</v>
      </c>
      <c r="D93" s="172">
        <f>D27+D54+D92</f>
        <v>0</v>
      </c>
      <c r="E93" s="172">
        <f>E27+E54+E92</f>
        <v>0</v>
      </c>
      <c r="F93" s="172">
        <f>F27+F54+F92</f>
        <v>86675</v>
      </c>
      <c r="G93" s="172">
        <f>G27+G54+G92</f>
        <v>66675</v>
      </c>
    </row>
    <row r="94" spans="1:7" s="130" customFormat="1" ht="22.5" customHeight="1" thickBot="1">
      <c r="A94" s="189"/>
      <c r="B94" s="171"/>
      <c r="C94" s="172">
        <f>C27+C54+C92</f>
        <v>0</v>
      </c>
      <c r="D94" s="172">
        <f>D27+D54+D92</f>
        <v>0</v>
      </c>
      <c r="E94" s="172">
        <f>E27+E54+E92</f>
        <v>0</v>
      </c>
      <c r="F94" s="172">
        <f>F27+F54+F92</f>
        <v>86675</v>
      </c>
      <c r="G94" s="172">
        <f>G27+G54+G92</f>
        <v>66675</v>
      </c>
    </row>
    <row r="95" spans="1:7" s="130" customFormat="1" ht="15" customHeight="1">
      <c r="A95" s="159"/>
      <c r="B95" s="159"/>
      <c r="C95" s="190"/>
      <c r="D95" s="190"/>
      <c r="E95" s="190"/>
      <c r="F95" s="190"/>
      <c r="G95" s="190"/>
    </row>
    <row r="96" spans="1:7" s="130" customFormat="1" ht="15" customHeight="1">
      <c r="A96" s="159"/>
      <c r="B96" s="159"/>
      <c r="C96" s="190"/>
      <c r="D96" s="190"/>
      <c r="E96" s="190"/>
      <c r="F96" s="190"/>
      <c r="G96" s="190"/>
    </row>
    <row r="97" spans="2:7" s="130" customFormat="1" ht="13.5" customHeight="1">
      <c r="B97" s="136"/>
      <c r="C97" s="155"/>
      <c r="D97" s="155"/>
      <c r="E97" s="156"/>
      <c r="F97" s="157"/>
      <c r="G97" s="157"/>
    </row>
    <row r="98" spans="1:8" s="154" customFormat="1" ht="14.25">
      <c r="A98" s="158" t="s">
        <v>104</v>
      </c>
      <c r="B98" s="159"/>
      <c r="C98" s="160"/>
      <c r="D98" s="160"/>
      <c r="E98" s="160"/>
      <c r="F98" s="160" t="s">
        <v>107</v>
      </c>
      <c r="G98" s="160"/>
      <c r="H98" s="160"/>
    </row>
    <row r="99" spans="1:7" s="130" customFormat="1" ht="13.5" customHeight="1">
      <c r="A99" s="136" t="s">
        <v>332</v>
      </c>
      <c r="B99" s="136"/>
      <c r="C99" s="155"/>
      <c r="D99" s="155"/>
      <c r="E99" s="156" t="s">
        <v>332</v>
      </c>
      <c r="F99" s="136"/>
      <c r="G99" s="136"/>
    </row>
    <row r="100" spans="1:7" s="130" customFormat="1" ht="13.5" customHeight="1">
      <c r="A100" s="162"/>
      <c r="B100" s="136"/>
      <c r="C100" s="136"/>
      <c r="D100" s="136"/>
      <c r="F100" s="161"/>
      <c r="G100" s="161"/>
    </row>
    <row r="101" spans="2:7" s="163" customFormat="1" ht="13.5" customHeight="1">
      <c r="B101" s="164"/>
      <c r="C101" s="164"/>
      <c r="D101" s="164"/>
      <c r="F101" s="165"/>
      <c r="G101" s="165"/>
    </row>
    <row r="102" spans="1:7" s="163" customFormat="1" ht="13.5" customHeight="1">
      <c r="A102" s="166"/>
      <c r="B102" s="164"/>
      <c r="C102" s="164"/>
      <c r="D102" s="164"/>
      <c r="F102" s="165"/>
      <c r="G102" s="165"/>
    </row>
    <row r="103" spans="2:7" s="130" customFormat="1" ht="13.5" customHeight="1">
      <c r="B103" s="136"/>
      <c r="C103" s="155"/>
      <c r="D103" s="155"/>
      <c r="E103" s="156"/>
      <c r="F103" s="161"/>
      <c r="G103" s="161"/>
    </row>
    <row r="104" spans="2:7" s="130" customFormat="1" ht="13.5" customHeight="1">
      <c r="B104" s="136"/>
      <c r="C104" s="155"/>
      <c r="D104" s="155"/>
      <c r="E104" s="156"/>
      <c r="F104" s="167"/>
      <c r="G104" s="167"/>
    </row>
    <row r="105" spans="2:7" s="130" customFormat="1" ht="13.5" customHeight="1">
      <c r="B105" s="136"/>
      <c r="C105" s="155"/>
      <c r="D105" s="155"/>
      <c r="E105" s="156"/>
      <c r="F105" s="157"/>
      <c r="G105" s="157"/>
    </row>
    <row r="106" spans="2:7" s="130" customFormat="1" ht="13.5" customHeight="1">
      <c r="B106" s="136"/>
      <c r="C106" s="155"/>
      <c r="D106" s="155"/>
      <c r="E106" s="167"/>
      <c r="F106" s="167"/>
      <c r="G106" s="167"/>
    </row>
    <row r="107" spans="2:7" s="130" customFormat="1" ht="13.5" customHeight="1">
      <c r="B107" s="136"/>
      <c r="C107" s="155"/>
      <c r="D107" s="155"/>
      <c r="E107" s="168"/>
      <c r="F107" s="167"/>
      <c r="G107" s="167"/>
    </row>
    <row r="108" spans="2:7" s="130" customFormat="1" ht="13.5" customHeight="1">
      <c r="B108" s="136"/>
      <c r="C108" s="155"/>
      <c r="D108" s="155"/>
      <c r="E108" s="156"/>
      <c r="F108" s="161"/>
      <c r="G108" s="161"/>
    </row>
    <row r="109" spans="2:7" s="130" customFormat="1" ht="13.5" customHeight="1">
      <c r="B109" s="136"/>
      <c r="C109" s="155"/>
      <c r="D109" s="155"/>
      <c r="E109" s="156"/>
      <c r="F109" s="161"/>
      <c r="G109" s="161"/>
    </row>
    <row r="110" spans="2:7" s="130" customFormat="1" ht="13.5" customHeight="1">
      <c r="B110" s="136"/>
      <c r="C110" s="155"/>
      <c r="D110" s="155"/>
      <c r="E110" s="156"/>
      <c r="F110" s="161"/>
      <c r="G110" s="161"/>
    </row>
    <row r="111" spans="2:7" s="130" customFormat="1" ht="13.5" customHeight="1">
      <c r="B111" s="136"/>
      <c r="C111" s="155"/>
      <c r="D111" s="155"/>
      <c r="E111" s="156"/>
      <c r="F111" s="161"/>
      <c r="G111" s="161"/>
    </row>
    <row r="112" spans="2:7" s="130" customFormat="1" ht="13.5" customHeight="1">
      <c r="B112" s="136"/>
      <c r="C112" s="155"/>
      <c r="D112" s="155"/>
      <c r="E112" s="156"/>
      <c r="F112" s="161"/>
      <c r="G112" s="161"/>
    </row>
    <row r="113" spans="2:7" s="130" customFormat="1" ht="13.5" customHeight="1">
      <c r="B113" s="136"/>
      <c r="C113" s="155"/>
      <c r="D113" s="155"/>
      <c r="E113" s="156"/>
      <c r="F113" s="161"/>
      <c r="G113" s="161"/>
    </row>
    <row r="114" spans="2:7" s="130" customFormat="1" ht="13.5" customHeight="1">
      <c r="B114" s="136"/>
      <c r="C114" s="155"/>
      <c r="D114" s="155"/>
      <c r="E114" s="156"/>
      <c r="F114" s="161"/>
      <c r="G114" s="161"/>
    </row>
    <row r="115" spans="2:7" s="130" customFormat="1" ht="13.5" customHeight="1">
      <c r="B115" s="136"/>
      <c r="C115" s="155"/>
      <c r="D115" s="155"/>
      <c r="E115" s="156"/>
      <c r="F115" s="161"/>
      <c r="G115" s="161"/>
    </row>
    <row r="116" spans="2:7" s="130" customFormat="1" ht="13.5" customHeight="1">
      <c r="B116" s="136"/>
      <c r="C116" s="155"/>
      <c r="D116" s="155"/>
      <c r="E116" s="156"/>
      <c r="F116" s="161"/>
      <c r="G116" s="161"/>
    </row>
    <row r="117" spans="2:7" s="130" customFormat="1" ht="13.5" customHeight="1">
      <c r="B117" s="136"/>
      <c r="C117" s="155"/>
      <c r="D117" s="155"/>
      <c r="E117" s="156"/>
      <c r="F117" s="161"/>
      <c r="G117" s="161"/>
    </row>
    <row r="118" spans="2:7" s="130" customFormat="1" ht="13.5" customHeight="1">
      <c r="B118" s="136"/>
      <c r="C118" s="155"/>
      <c r="D118" s="155"/>
      <c r="E118" s="156"/>
      <c r="F118" s="161"/>
      <c r="G118" s="161"/>
    </row>
    <row r="119" spans="2:7" s="130" customFormat="1" ht="13.5" customHeight="1">
      <c r="B119" s="136"/>
      <c r="C119" s="155"/>
      <c r="D119" s="155"/>
      <c r="E119" s="156"/>
      <c r="F119" s="161"/>
      <c r="G119" s="161"/>
    </row>
    <row r="120" spans="2:7" s="130" customFormat="1" ht="13.5" customHeight="1">
      <c r="B120" s="136"/>
      <c r="C120" s="155"/>
      <c r="D120" s="155"/>
      <c r="E120" s="156"/>
      <c r="F120" s="161"/>
      <c r="G120" s="161"/>
    </row>
    <row r="121" spans="2:7" s="130" customFormat="1" ht="13.5" customHeight="1">
      <c r="B121" s="136"/>
      <c r="C121" s="155"/>
      <c r="D121" s="155"/>
      <c r="E121" s="156"/>
      <c r="F121" s="161"/>
      <c r="G121" s="161"/>
    </row>
    <row r="122" spans="2:7" s="130" customFormat="1" ht="13.5" customHeight="1">
      <c r="B122" s="136"/>
      <c r="C122" s="155"/>
      <c r="D122" s="155"/>
      <c r="E122" s="156"/>
      <c r="F122" s="161"/>
      <c r="G122" s="161"/>
    </row>
    <row r="123" spans="2:7" s="130" customFormat="1" ht="13.5" customHeight="1">
      <c r="B123" s="136"/>
      <c r="C123" s="155"/>
      <c r="D123" s="155"/>
      <c r="E123" s="156"/>
      <c r="F123" s="161"/>
      <c r="G123" s="161"/>
    </row>
    <row r="124" spans="2:7" s="130" customFormat="1" ht="13.5" customHeight="1">
      <c r="B124" s="136"/>
      <c r="C124" s="155"/>
      <c r="D124" s="155"/>
      <c r="E124" s="156"/>
      <c r="F124" s="161"/>
      <c r="G124" s="161"/>
    </row>
    <row r="125" spans="2:7" s="130" customFormat="1" ht="13.5" customHeight="1">
      <c r="B125" s="136"/>
      <c r="C125" s="155"/>
      <c r="D125" s="155"/>
      <c r="E125" s="156"/>
      <c r="F125" s="161"/>
      <c r="G125" s="161"/>
    </row>
    <row r="126" spans="2:7" s="130" customFormat="1" ht="13.5" customHeight="1">
      <c r="B126" s="136"/>
      <c r="C126" s="155"/>
      <c r="D126" s="155"/>
      <c r="E126" s="156"/>
      <c r="F126" s="161"/>
      <c r="G126" s="161"/>
    </row>
    <row r="127" spans="2:7" s="130" customFormat="1" ht="13.5" customHeight="1">
      <c r="B127" s="136"/>
      <c r="C127" s="155"/>
      <c r="D127" s="155"/>
      <c r="E127" s="156"/>
      <c r="F127" s="161"/>
      <c r="G127" s="161"/>
    </row>
    <row r="128" spans="2:7" s="130" customFormat="1" ht="13.5" customHeight="1">
      <c r="B128" s="136"/>
      <c r="C128" s="155"/>
      <c r="D128" s="155"/>
      <c r="E128" s="156"/>
      <c r="F128" s="161"/>
      <c r="G128" s="161"/>
    </row>
    <row r="129" spans="2:7" s="130" customFormat="1" ht="13.5" customHeight="1">
      <c r="B129" s="136"/>
      <c r="C129" s="155"/>
      <c r="D129" s="155"/>
      <c r="E129" s="156"/>
      <c r="F129" s="161"/>
      <c r="G129" s="161"/>
    </row>
    <row r="130" spans="2:7" s="130" customFormat="1" ht="13.5" customHeight="1">
      <c r="B130" s="136"/>
      <c r="C130" s="155"/>
      <c r="D130" s="155"/>
      <c r="E130" s="156"/>
      <c r="F130" s="161"/>
      <c r="G130" s="161"/>
    </row>
    <row r="131" spans="2:7" s="130" customFormat="1" ht="13.5" customHeight="1">
      <c r="B131" s="136"/>
      <c r="C131" s="155"/>
      <c r="D131" s="155"/>
      <c r="E131" s="156"/>
      <c r="F131" s="161"/>
      <c r="G131" s="161"/>
    </row>
    <row r="132" spans="2:7" s="130" customFormat="1" ht="13.5" customHeight="1">
      <c r="B132" s="136"/>
      <c r="C132" s="155"/>
      <c r="D132" s="155"/>
      <c r="E132" s="156"/>
      <c r="F132" s="161"/>
      <c r="G132" s="161"/>
    </row>
    <row r="133" spans="2:7" s="130" customFormat="1" ht="13.5" customHeight="1">
      <c r="B133" s="136"/>
      <c r="C133" s="155"/>
      <c r="D133" s="155"/>
      <c r="E133" s="156"/>
      <c r="F133" s="161"/>
      <c r="G133" s="161"/>
    </row>
    <row r="134" spans="2:7" s="130" customFormat="1" ht="13.5" customHeight="1">
      <c r="B134" s="136"/>
      <c r="C134" s="155"/>
      <c r="D134" s="155"/>
      <c r="E134" s="156"/>
      <c r="F134" s="161"/>
      <c r="G134" s="161"/>
    </row>
    <row r="135" spans="2:7" s="130" customFormat="1" ht="13.5" customHeight="1">
      <c r="B135" s="136"/>
      <c r="C135" s="155"/>
      <c r="D135" s="155"/>
      <c r="E135" s="156"/>
      <c r="F135" s="161"/>
      <c r="G135" s="161"/>
    </row>
    <row r="136" spans="2:7" s="130" customFormat="1" ht="13.5" customHeight="1">
      <c r="B136" s="136"/>
      <c r="C136" s="155"/>
      <c r="D136" s="155"/>
      <c r="E136" s="156"/>
      <c r="F136" s="161"/>
      <c r="G136" s="161"/>
    </row>
    <row r="137" spans="2:7" s="130" customFormat="1" ht="13.5" customHeight="1">
      <c r="B137" s="136"/>
      <c r="C137" s="155"/>
      <c r="D137" s="155"/>
      <c r="E137" s="156"/>
      <c r="F137" s="161"/>
      <c r="G137" s="161"/>
    </row>
    <row r="138" spans="2:7" s="130" customFormat="1" ht="13.5" customHeight="1">
      <c r="B138" s="136"/>
      <c r="C138" s="155"/>
      <c r="D138" s="155"/>
      <c r="E138" s="156"/>
      <c r="F138" s="161"/>
      <c r="G138" s="161"/>
    </row>
    <row r="139" spans="2:7" s="130" customFormat="1" ht="13.5" customHeight="1">
      <c r="B139" s="136"/>
      <c r="C139" s="155"/>
      <c r="D139" s="155"/>
      <c r="E139" s="156"/>
      <c r="F139" s="161"/>
      <c r="G139" s="161"/>
    </row>
    <row r="140" spans="2:7" s="130" customFormat="1" ht="13.5" customHeight="1">
      <c r="B140" s="136"/>
      <c r="C140" s="155"/>
      <c r="D140" s="155"/>
      <c r="E140" s="156"/>
      <c r="F140" s="161"/>
      <c r="G140" s="161"/>
    </row>
    <row r="141" spans="2:7" s="130" customFormat="1" ht="13.5" customHeight="1">
      <c r="B141" s="136"/>
      <c r="C141" s="155"/>
      <c r="D141" s="155"/>
      <c r="E141" s="156"/>
      <c r="F141" s="161"/>
      <c r="G141" s="161"/>
    </row>
    <row r="142" spans="2:7" s="130" customFormat="1" ht="13.5" customHeight="1">
      <c r="B142" s="136"/>
      <c r="C142" s="155"/>
      <c r="D142" s="155"/>
      <c r="E142" s="156"/>
      <c r="F142" s="161"/>
      <c r="G142" s="161"/>
    </row>
    <row r="143" spans="2:7" s="130" customFormat="1" ht="13.5" customHeight="1">
      <c r="B143" s="136"/>
      <c r="C143" s="155"/>
      <c r="D143" s="155"/>
      <c r="E143" s="156"/>
      <c r="F143" s="161"/>
      <c r="G143" s="161"/>
    </row>
    <row r="144" spans="2:7" s="130" customFormat="1" ht="13.5" customHeight="1">
      <c r="B144" s="136"/>
      <c r="C144" s="155"/>
      <c r="D144" s="155"/>
      <c r="E144" s="156"/>
      <c r="F144" s="161"/>
      <c r="G144" s="161"/>
    </row>
    <row r="145" spans="2:7" s="130" customFormat="1" ht="13.5" customHeight="1">
      <c r="B145" s="136"/>
      <c r="C145" s="155"/>
      <c r="D145" s="155"/>
      <c r="E145" s="156"/>
      <c r="F145" s="161"/>
      <c r="G145" s="161"/>
    </row>
    <row r="146" spans="2:7" s="130" customFormat="1" ht="13.5" customHeight="1">
      <c r="B146" s="136"/>
      <c r="C146" s="155"/>
      <c r="D146" s="155"/>
      <c r="E146" s="156"/>
      <c r="F146" s="161"/>
      <c r="G146" s="161"/>
    </row>
    <row r="147" spans="2:7" s="130" customFormat="1" ht="13.5" customHeight="1">
      <c r="B147" s="136"/>
      <c r="C147" s="155"/>
      <c r="D147" s="155"/>
      <c r="E147" s="156"/>
      <c r="F147" s="161"/>
      <c r="G147" s="161"/>
    </row>
    <row r="148" spans="2:7" s="130" customFormat="1" ht="13.5" customHeight="1">
      <c r="B148" s="136"/>
      <c r="C148" s="155"/>
      <c r="D148" s="155"/>
      <c r="E148" s="156"/>
      <c r="F148" s="161"/>
      <c r="G148" s="161"/>
    </row>
    <row r="149" spans="2:7" s="130" customFormat="1" ht="13.5" customHeight="1">
      <c r="B149" s="136"/>
      <c r="C149" s="155"/>
      <c r="D149" s="155"/>
      <c r="E149" s="156"/>
      <c r="F149" s="161"/>
      <c r="G149" s="161"/>
    </row>
    <row r="150" spans="2:7" s="130" customFormat="1" ht="13.5" customHeight="1">
      <c r="B150" s="136"/>
      <c r="C150" s="155"/>
      <c r="D150" s="155"/>
      <c r="E150" s="156"/>
      <c r="F150" s="161"/>
      <c r="G150" s="161"/>
    </row>
    <row r="151" spans="2:7" s="130" customFormat="1" ht="13.5" customHeight="1">
      <c r="B151" s="136"/>
      <c r="C151" s="155"/>
      <c r="D151" s="155"/>
      <c r="E151" s="156"/>
      <c r="F151" s="161"/>
      <c r="G151" s="161"/>
    </row>
    <row r="152" spans="2:7" s="130" customFormat="1" ht="13.5" customHeight="1">
      <c r="B152" s="136"/>
      <c r="C152" s="155"/>
      <c r="D152" s="155"/>
      <c r="E152" s="156"/>
      <c r="F152" s="161"/>
      <c r="G152" s="161"/>
    </row>
    <row r="153" spans="2:7" s="130" customFormat="1" ht="13.5" customHeight="1">
      <c r="B153" s="136"/>
      <c r="C153" s="155"/>
      <c r="D153" s="155"/>
      <c r="E153" s="156"/>
      <c r="F153" s="161"/>
      <c r="G153" s="161"/>
    </row>
    <row r="154" spans="2:7" s="130" customFormat="1" ht="13.5" customHeight="1">
      <c r="B154" s="136"/>
      <c r="C154" s="155"/>
      <c r="D154" s="155"/>
      <c r="E154" s="156"/>
      <c r="F154" s="161"/>
      <c r="G154" s="161"/>
    </row>
    <row r="155" spans="2:7" s="130" customFormat="1" ht="13.5" customHeight="1">
      <c r="B155" s="136"/>
      <c r="C155" s="155"/>
      <c r="D155" s="155"/>
      <c r="E155" s="156"/>
      <c r="F155" s="161"/>
      <c r="G155" s="161"/>
    </row>
    <row r="156" spans="2:7" s="130" customFormat="1" ht="13.5" customHeight="1">
      <c r="B156" s="136"/>
      <c r="C156" s="155"/>
      <c r="D156" s="155"/>
      <c r="E156" s="156"/>
      <c r="F156" s="161"/>
      <c r="G156" s="161"/>
    </row>
    <row r="157" spans="2:7" s="130" customFormat="1" ht="13.5" customHeight="1">
      <c r="B157" s="136"/>
      <c r="C157" s="155"/>
      <c r="D157" s="155"/>
      <c r="E157" s="156"/>
      <c r="F157" s="161"/>
      <c r="G157" s="161"/>
    </row>
    <row r="158" spans="2:7" s="130" customFormat="1" ht="13.5" customHeight="1">
      <c r="B158" s="136"/>
      <c r="C158" s="155"/>
      <c r="D158" s="155"/>
      <c r="E158" s="156"/>
      <c r="F158" s="161"/>
      <c r="G158" s="161"/>
    </row>
    <row r="159" spans="2:7" s="130" customFormat="1" ht="13.5" customHeight="1">
      <c r="B159" s="136"/>
      <c r="C159" s="155"/>
      <c r="D159" s="155"/>
      <c r="E159" s="156"/>
      <c r="F159" s="161"/>
      <c r="G159" s="161"/>
    </row>
    <row r="160" spans="2:7" s="130" customFormat="1" ht="13.5" customHeight="1">
      <c r="B160" s="136"/>
      <c r="C160" s="155"/>
      <c r="D160" s="155"/>
      <c r="E160" s="156"/>
      <c r="F160" s="161"/>
      <c r="G160" s="161"/>
    </row>
    <row r="161" spans="2:7" s="130" customFormat="1" ht="13.5" customHeight="1">
      <c r="B161" s="136"/>
      <c r="C161" s="155"/>
      <c r="D161" s="155"/>
      <c r="E161" s="156"/>
      <c r="F161" s="161"/>
      <c r="G161" s="161"/>
    </row>
    <row r="162" spans="2:7" s="130" customFormat="1" ht="13.5" customHeight="1">
      <c r="B162" s="136"/>
      <c r="C162" s="155"/>
      <c r="D162" s="155"/>
      <c r="E162" s="156"/>
      <c r="F162" s="161"/>
      <c r="G162" s="161"/>
    </row>
    <row r="163" spans="2:7" s="130" customFormat="1" ht="13.5" customHeight="1">
      <c r="B163" s="136"/>
      <c r="C163" s="155"/>
      <c r="D163" s="155"/>
      <c r="E163" s="156"/>
      <c r="F163" s="161"/>
      <c r="G163" s="161"/>
    </row>
    <row r="164" spans="2:7" s="130" customFormat="1" ht="13.5" customHeight="1">
      <c r="B164" s="136"/>
      <c r="C164" s="155"/>
      <c r="D164" s="155"/>
      <c r="E164" s="156"/>
      <c r="F164" s="161"/>
      <c r="G164" s="161"/>
    </row>
    <row r="165" spans="2:7" s="130" customFormat="1" ht="13.5" customHeight="1">
      <c r="B165" s="136"/>
      <c r="C165" s="155"/>
      <c r="D165" s="155"/>
      <c r="E165" s="156"/>
      <c r="F165" s="161"/>
      <c r="G165" s="161"/>
    </row>
    <row r="166" spans="2:7" s="130" customFormat="1" ht="13.5" customHeight="1">
      <c r="B166" s="136"/>
      <c r="C166" s="155"/>
      <c r="D166" s="155"/>
      <c r="E166" s="156"/>
      <c r="F166" s="161"/>
      <c r="G166" s="161"/>
    </row>
    <row r="167" spans="2:7" s="130" customFormat="1" ht="13.5" customHeight="1">
      <c r="B167" s="136"/>
      <c r="C167" s="155"/>
      <c r="D167" s="155"/>
      <c r="E167" s="156"/>
      <c r="F167" s="161"/>
      <c r="G167" s="161"/>
    </row>
    <row r="168" spans="2:7" s="130" customFormat="1" ht="13.5" customHeight="1">
      <c r="B168" s="136"/>
      <c r="C168" s="155"/>
      <c r="D168" s="155"/>
      <c r="E168" s="156"/>
      <c r="F168" s="161"/>
      <c r="G168" s="161"/>
    </row>
    <row r="169" spans="2:7" s="130" customFormat="1" ht="13.5" customHeight="1">
      <c r="B169" s="136"/>
      <c r="C169" s="155"/>
      <c r="D169" s="155"/>
      <c r="E169" s="156"/>
      <c r="F169" s="161"/>
      <c r="G169" s="161"/>
    </row>
    <row r="170" spans="2:7" s="130" customFormat="1" ht="13.5" customHeight="1">
      <c r="B170" s="136"/>
      <c r="C170" s="155"/>
      <c r="D170" s="155"/>
      <c r="E170" s="156"/>
      <c r="F170" s="161"/>
      <c r="G170" s="161"/>
    </row>
    <row r="171" spans="2:7" s="130" customFormat="1" ht="13.5" customHeight="1">
      <c r="B171" s="136"/>
      <c r="C171" s="155"/>
      <c r="D171" s="155"/>
      <c r="E171" s="156"/>
      <c r="F171" s="161"/>
      <c r="G171" s="161"/>
    </row>
    <row r="172" spans="2:7" s="130" customFormat="1" ht="13.5" customHeight="1">
      <c r="B172" s="136"/>
      <c r="C172" s="155"/>
      <c r="D172" s="155"/>
      <c r="E172" s="156"/>
      <c r="F172" s="161"/>
      <c r="G172" s="161"/>
    </row>
    <row r="173" spans="2:7" s="130" customFormat="1" ht="13.5" customHeight="1">
      <c r="B173" s="136"/>
      <c r="C173" s="155"/>
      <c r="D173" s="155"/>
      <c r="E173" s="156"/>
      <c r="F173" s="161"/>
      <c r="G173" s="161"/>
    </row>
    <row r="174" spans="2:7" s="130" customFormat="1" ht="13.5" customHeight="1">
      <c r="B174" s="136"/>
      <c r="C174" s="155"/>
      <c r="D174" s="155"/>
      <c r="E174" s="156"/>
      <c r="F174" s="161"/>
      <c r="G174" s="161"/>
    </row>
    <row r="175" spans="2:7" s="130" customFormat="1" ht="13.5" customHeight="1">
      <c r="B175" s="136"/>
      <c r="C175" s="155"/>
      <c r="D175" s="155"/>
      <c r="E175" s="156"/>
      <c r="F175" s="161"/>
      <c r="G175" s="161"/>
    </row>
    <row r="176" spans="2:7" s="130" customFormat="1" ht="13.5" customHeight="1">
      <c r="B176" s="136"/>
      <c r="C176" s="155"/>
      <c r="D176" s="155"/>
      <c r="E176" s="156"/>
      <c r="F176" s="161"/>
      <c r="G176" s="161"/>
    </row>
    <row r="177" spans="2:7" s="130" customFormat="1" ht="13.5" customHeight="1">
      <c r="B177" s="136"/>
      <c r="C177" s="155"/>
      <c r="D177" s="155"/>
      <c r="E177" s="156"/>
      <c r="F177" s="161"/>
      <c r="G177" s="161"/>
    </row>
    <row r="178" spans="2:7" s="130" customFormat="1" ht="13.5" customHeight="1">
      <c r="B178" s="136"/>
      <c r="C178" s="155"/>
      <c r="D178" s="155"/>
      <c r="E178" s="156"/>
      <c r="F178" s="161"/>
      <c r="G178" s="161"/>
    </row>
    <row r="179" spans="2:7" s="130" customFormat="1" ht="13.5" customHeight="1">
      <c r="B179" s="136"/>
      <c r="C179" s="155"/>
      <c r="D179" s="155"/>
      <c r="E179" s="156"/>
      <c r="F179" s="161"/>
      <c r="G179" s="161"/>
    </row>
    <row r="180" spans="2:7" s="130" customFormat="1" ht="13.5" customHeight="1">
      <c r="B180" s="136"/>
      <c r="C180" s="155"/>
      <c r="D180" s="155"/>
      <c r="E180" s="156"/>
      <c r="F180" s="161"/>
      <c r="G180" s="161"/>
    </row>
    <row r="181" spans="2:7" s="130" customFormat="1" ht="13.5" customHeight="1">
      <c r="B181" s="136"/>
      <c r="C181" s="155"/>
      <c r="D181" s="155"/>
      <c r="E181" s="156"/>
      <c r="F181" s="161"/>
      <c r="G181" s="161"/>
    </row>
    <row r="182" spans="2:7" s="130" customFormat="1" ht="13.5" customHeight="1">
      <c r="B182" s="136"/>
      <c r="C182" s="155"/>
      <c r="D182" s="155"/>
      <c r="E182" s="156"/>
      <c r="F182" s="161"/>
      <c r="G182" s="161"/>
    </row>
    <row r="183" spans="2:7" s="130" customFormat="1" ht="13.5" customHeight="1">
      <c r="B183" s="136"/>
      <c r="C183" s="155"/>
      <c r="D183" s="155"/>
      <c r="E183" s="156"/>
      <c r="F183" s="161"/>
      <c r="G183" s="161"/>
    </row>
    <row r="184" spans="2:7" s="130" customFormat="1" ht="13.5" customHeight="1">
      <c r="B184" s="136"/>
      <c r="C184" s="155"/>
      <c r="D184" s="155"/>
      <c r="E184" s="156"/>
      <c r="F184" s="161"/>
      <c r="G184" s="161"/>
    </row>
    <row r="185" spans="2:7" s="130" customFormat="1" ht="13.5" customHeight="1">
      <c r="B185" s="136"/>
      <c r="C185" s="155"/>
      <c r="D185" s="155"/>
      <c r="E185" s="156"/>
      <c r="F185" s="161"/>
      <c r="G185" s="161"/>
    </row>
    <row r="186" spans="2:7" s="130" customFormat="1" ht="13.5" customHeight="1">
      <c r="B186" s="136"/>
      <c r="C186" s="155"/>
      <c r="D186" s="155"/>
      <c r="E186" s="156"/>
      <c r="F186" s="161"/>
      <c r="G186" s="161"/>
    </row>
    <row r="187" spans="2:7" s="130" customFormat="1" ht="13.5" customHeight="1">
      <c r="B187" s="136"/>
      <c r="C187" s="155"/>
      <c r="D187" s="155"/>
      <c r="E187" s="156"/>
      <c r="F187" s="161"/>
      <c r="G187" s="161"/>
    </row>
    <row r="188" spans="2:7" s="130" customFormat="1" ht="13.5" customHeight="1">
      <c r="B188" s="136"/>
      <c r="C188" s="155"/>
      <c r="D188" s="155"/>
      <c r="E188" s="156"/>
      <c r="F188" s="161"/>
      <c r="G188" s="161"/>
    </row>
    <row r="189" spans="2:7" s="130" customFormat="1" ht="13.5" customHeight="1">
      <c r="B189" s="136"/>
      <c r="C189" s="155"/>
      <c r="D189" s="155"/>
      <c r="E189" s="156"/>
      <c r="F189" s="161"/>
      <c r="G189" s="161"/>
    </row>
    <row r="190" spans="2:7" s="130" customFormat="1" ht="13.5" customHeight="1">
      <c r="B190" s="136"/>
      <c r="C190" s="155"/>
      <c r="D190" s="155"/>
      <c r="E190" s="156"/>
      <c r="F190" s="161"/>
      <c r="G190" s="161"/>
    </row>
    <row r="191" spans="2:7" s="130" customFormat="1" ht="13.5" customHeight="1">
      <c r="B191" s="136"/>
      <c r="C191" s="155"/>
      <c r="D191" s="155"/>
      <c r="E191" s="156"/>
      <c r="F191" s="161"/>
      <c r="G191" s="161"/>
    </row>
    <row r="192" spans="2:7" s="130" customFormat="1" ht="13.5" customHeight="1">
      <c r="B192" s="136"/>
      <c r="C192" s="155"/>
      <c r="D192" s="155"/>
      <c r="E192" s="156"/>
      <c r="F192" s="161"/>
      <c r="G192" s="161"/>
    </row>
    <row r="193" spans="2:7" s="130" customFormat="1" ht="13.5" customHeight="1">
      <c r="B193" s="136"/>
      <c r="C193" s="155"/>
      <c r="D193" s="155"/>
      <c r="E193" s="156"/>
      <c r="F193" s="161"/>
      <c r="G193" s="161"/>
    </row>
    <row r="194" spans="2:7" s="130" customFormat="1" ht="13.5" customHeight="1">
      <c r="B194" s="136"/>
      <c r="C194" s="155"/>
      <c r="D194" s="155"/>
      <c r="E194" s="156"/>
      <c r="F194" s="161"/>
      <c r="G194" s="161"/>
    </row>
    <row r="195" spans="2:7" s="88" customFormat="1" ht="13.5" customHeight="1">
      <c r="B195" s="89"/>
      <c r="C195" s="91"/>
      <c r="D195" s="91"/>
      <c r="E195" s="92"/>
      <c r="F195" s="93"/>
      <c r="G195" s="93"/>
    </row>
    <row r="196" spans="2:7" s="88" customFormat="1" ht="13.5" customHeight="1">
      <c r="B196" s="89"/>
      <c r="C196" s="91"/>
      <c r="D196" s="91"/>
      <c r="E196" s="92"/>
      <c r="F196" s="93"/>
      <c r="G196" s="93"/>
    </row>
    <row r="197" spans="2:7" s="88" customFormat="1" ht="13.5" customHeight="1">
      <c r="B197" s="89"/>
      <c r="C197" s="91"/>
      <c r="D197" s="91"/>
      <c r="E197" s="92"/>
      <c r="F197" s="93"/>
      <c r="G197" s="93"/>
    </row>
    <row r="198" spans="2:7" s="88" customFormat="1" ht="13.5" customHeight="1">
      <c r="B198" s="89"/>
      <c r="C198" s="91"/>
      <c r="D198" s="91"/>
      <c r="E198" s="92"/>
      <c r="F198" s="93"/>
      <c r="G198" s="93"/>
    </row>
    <row r="199" spans="2:7" s="88" customFormat="1" ht="13.5" customHeight="1">
      <c r="B199" s="89"/>
      <c r="C199" s="91"/>
      <c r="D199" s="91"/>
      <c r="E199" s="92"/>
      <c r="F199" s="93"/>
      <c r="G199" s="93"/>
    </row>
    <row r="200" spans="2:7" s="88" customFormat="1" ht="13.5" customHeight="1">
      <c r="B200" s="89"/>
      <c r="C200" s="91"/>
      <c r="D200" s="91"/>
      <c r="E200" s="92"/>
      <c r="F200" s="93"/>
      <c r="G200" s="93"/>
    </row>
    <row r="201" spans="2:7" s="88" customFormat="1" ht="13.5" customHeight="1">
      <c r="B201" s="89"/>
      <c r="C201" s="91"/>
      <c r="D201" s="91"/>
      <c r="E201" s="92"/>
      <c r="F201" s="93"/>
      <c r="G201" s="93"/>
    </row>
    <row r="202" spans="2:7" s="88" customFormat="1" ht="13.5" customHeight="1">
      <c r="B202" s="89"/>
      <c r="C202" s="91"/>
      <c r="D202" s="91"/>
      <c r="E202" s="92"/>
      <c r="F202" s="93"/>
      <c r="G202" s="93"/>
    </row>
    <row r="203" spans="2:7" s="88" customFormat="1" ht="13.5" customHeight="1">
      <c r="B203" s="89"/>
      <c r="C203" s="91"/>
      <c r="D203" s="91"/>
      <c r="E203" s="92"/>
      <c r="F203" s="93"/>
      <c r="G203" s="93"/>
    </row>
    <row r="204" spans="2:7" s="88" customFormat="1" ht="13.5" customHeight="1">
      <c r="B204" s="89"/>
      <c r="C204" s="91"/>
      <c r="D204" s="91"/>
      <c r="E204" s="92"/>
      <c r="F204" s="93"/>
      <c r="G204" s="93"/>
    </row>
    <row r="205" spans="2:7" s="88" customFormat="1" ht="13.5" customHeight="1">
      <c r="B205" s="89"/>
      <c r="C205" s="91"/>
      <c r="D205" s="91"/>
      <c r="E205" s="92"/>
      <c r="F205" s="93"/>
      <c r="G205" s="93"/>
    </row>
    <row r="206" spans="2:7" s="88" customFormat="1" ht="13.5" customHeight="1">
      <c r="B206" s="89"/>
      <c r="C206" s="91"/>
      <c r="D206" s="91"/>
      <c r="E206" s="92"/>
      <c r="F206" s="93"/>
      <c r="G206" s="93"/>
    </row>
    <row r="207" spans="2:7" s="88" customFormat="1" ht="13.5" customHeight="1">
      <c r="B207" s="89"/>
      <c r="C207" s="91"/>
      <c r="D207" s="91"/>
      <c r="E207" s="92"/>
      <c r="F207" s="93"/>
      <c r="G207" s="93"/>
    </row>
    <row r="208" spans="2:7" s="88" customFormat="1" ht="13.5" customHeight="1">
      <c r="B208" s="89"/>
      <c r="C208" s="91"/>
      <c r="D208" s="91"/>
      <c r="E208" s="92"/>
      <c r="F208" s="93"/>
      <c r="G208" s="93"/>
    </row>
    <row r="209" spans="2:7" s="88" customFormat="1" ht="13.5" customHeight="1">
      <c r="B209" s="89"/>
      <c r="C209" s="91"/>
      <c r="D209" s="91"/>
      <c r="E209" s="92"/>
      <c r="F209" s="93"/>
      <c r="G209" s="93"/>
    </row>
    <row r="210" spans="2:7" s="88" customFormat="1" ht="13.5" customHeight="1">
      <c r="B210" s="89"/>
      <c r="C210" s="91"/>
      <c r="D210" s="91"/>
      <c r="E210" s="92"/>
      <c r="F210" s="93"/>
      <c r="G210" s="93"/>
    </row>
    <row r="211" spans="2:7" s="88" customFormat="1" ht="13.5" customHeight="1">
      <c r="B211" s="89"/>
      <c r="C211" s="91"/>
      <c r="D211" s="91"/>
      <c r="E211" s="92"/>
      <c r="F211" s="93"/>
      <c r="G211" s="93"/>
    </row>
    <row r="212" spans="2:7" s="88" customFormat="1" ht="13.5" customHeight="1">
      <c r="B212" s="89"/>
      <c r="C212" s="91"/>
      <c r="D212" s="91"/>
      <c r="E212" s="92"/>
      <c r="F212" s="93"/>
      <c r="G212" s="93"/>
    </row>
    <row r="213" spans="2:7" s="88" customFormat="1" ht="13.5" customHeight="1">
      <c r="B213" s="89"/>
      <c r="C213" s="91"/>
      <c r="D213" s="91"/>
      <c r="E213" s="92"/>
      <c r="F213" s="93"/>
      <c r="G213" s="93"/>
    </row>
    <row r="214" spans="2:7" s="88" customFormat="1" ht="13.5" customHeight="1">
      <c r="B214" s="89"/>
      <c r="C214" s="91"/>
      <c r="D214" s="91"/>
      <c r="E214" s="92"/>
      <c r="F214" s="93"/>
      <c r="G214" s="93"/>
    </row>
    <row r="215" spans="2:7" s="88" customFormat="1" ht="13.5" customHeight="1">
      <c r="B215" s="89"/>
      <c r="C215" s="91"/>
      <c r="D215" s="91"/>
      <c r="E215" s="92"/>
      <c r="F215" s="93"/>
      <c r="G215" s="93"/>
    </row>
    <row r="216" spans="2:7" s="88" customFormat="1" ht="13.5" customHeight="1">
      <c r="B216" s="89"/>
      <c r="C216" s="91"/>
      <c r="D216" s="91"/>
      <c r="E216" s="92"/>
      <c r="F216" s="93"/>
      <c r="G216" s="93"/>
    </row>
    <row r="217" spans="2:7" s="88" customFormat="1" ht="13.5" customHeight="1">
      <c r="B217" s="89"/>
      <c r="C217" s="91"/>
      <c r="D217" s="91"/>
      <c r="E217" s="92"/>
      <c r="F217" s="93"/>
      <c r="G217" s="93"/>
    </row>
    <row r="218" spans="2:7" s="88" customFormat="1" ht="13.5" customHeight="1">
      <c r="B218" s="89"/>
      <c r="C218" s="91"/>
      <c r="D218" s="91"/>
      <c r="E218" s="92"/>
      <c r="F218" s="93"/>
      <c r="G218" s="93"/>
    </row>
    <row r="219" spans="2:7" s="88" customFormat="1" ht="13.5" customHeight="1">
      <c r="B219" s="89"/>
      <c r="C219" s="91"/>
      <c r="D219" s="91"/>
      <c r="E219" s="92"/>
      <c r="F219" s="93"/>
      <c r="G219" s="93"/>
    </row>
    <row r="220" spans="2:7" s="88" customFormat="1" ht="13.5" customHeight="1">
      <c r="B220" s="89"/>
      <c r="C220" s="91"/>
      <c r="D220" s="91"/>
      <c r="E220" s="92"/>
      <c r="F220" s="93"/>
      <c r="G220" s="93"/>
    </row>
    <row r="221" spans="2:7" s="88" customFormat="1" ht="13.5" customHeight="1">
      <c r="B221" s="89"/>
      <c r="C221" s="91"/>
      <c r="D221" s="91"/>
      <c r="E221" s="92"/>
      <c r="F221" s="93"/>
      <c r="G221" s="93"/>
    </row>
    <row r="222" spans="2:7" s="88" customFormat="1" ht="13.5" customHeight="1">
      <c r="B222" s="89"/>
      <c r="C222" s="91"/>
      <c r="D222" s="91"/>
      <c r="E222" s="92"/>
      <c r="F222" s="93"/>
      <c r="G222" s="93"/>
    </row>
    <row r="223" spans="2:7" s="88" customFormat="1" ht="13.5" customHeight="1">
      <c r="B223" s="89"/>
      <c r="C223" s="91"/>
      <c r="D223" s="91"/>
      <c r="E223" s="92"/>
      <c r="F223" s="93"/>
      <c r="G223" s="93"/>
    </row>
    <row r="224" spans="2:7" s="88" customFormat="1" ht="14.25">
      <c r="B224" s="89"/>
      <c r="C224" s="91"/>
      <c r="D224" s="91"/>
      <c r="E224" s="92"/>
      <c r="F224" s="93"/>
      <c r="G224" s="93"/>
    </row>
    <row r="225" spans="2:7" s="88" customFormat="1" ht="14.25">
      <c r="B225" s="89"/>
      <c r="C225" s="91"/>
      <c r="D225" s="91"/>
      <c r="E225" s="92"/>
      <c r="F225" s="93"/>
      <c r="G225" s="93"/>
    </row>
    <row r="226" spans="2:7" s="88" customFormat="1" ht="14.25">
      <c r="B226" s="89"/>
      <c r="C226" s="91"/>
      <c r="D226" s="91"/>
      <c r="E226" s="92"/>
      <c r="F226" s="93"/>
      <c r="G226" s="93"/>
    </row>
    <row r="227" spans="2:7" s="88" customFormat="1" ht="14.25">
      <c r="B227" s="89"/>
      <c r="C227" s="91"/>
      <c r="D227" s="91"/>
      <c r="E227" s="92"/>
      <c r="F227" s="93"/>
      <c r="G227" s="93"/>
    </row>
    <row r="228" spans="2:7" s="88" customFormat="1" ht="14.25">
      <c r="B228" s="89"/>
      <c r="C228" s="91"/>
      <c r="D228" s="91"/>
      <c r="E228" s="92"/>
      <c r="F228" s="93"/>
      <c r="G228" s="93"/>
    </row>
    <row r="229" spans="2:7" s="88" customFormat="1" ht="14.25">
      <c r="B229" s="89"/>
      <c r="C229" s="91"/>
      <c r="D229" s="91"/>
      <c r="E229" s="92"/>
      <c r="F229" s="93"/>
      <c r="G229" s="93"/>
    </row>
    <row r="230" spans="2:7" s="88" customFormat="1" ht="14.25">
      <c r="B230" s="89"/>
      <c r="C230" s="91"/>
      <c r="D230" s="91"/>
      <c r="E230" s="92"/>
      <c r="F230" s="93"/>
      <c r="G230" s="93"/>
    </row>
    <row r="231" spans="2:7" s="88" customFormat="1" ht="14.25">
      <c r="B231" s="89"/>
      <c r="C231" s="91"/>
      <c r="D231" s="91"/>
      <c r="E231" s="92"/>
      <c r="F231" s="93"/>
      <c r="G231" s="93"/>
    </row>
    <row r="232" spans="2:7" s="88" customFormat="1" ht="14.25">
      <c r="B232" s="89"/>
      <c r="C232" s="91"/>
      <c r="D232" s="91"/>
      <c r="E232" s="92"/>
      <c r="F232" s="93"/>
      <c r="G232" s="93"/>
    </row>
    <row r="233" spans="2:7" s="88" customFormat="1" ht="14.25">
      <c r="B233" s="89"/>
      <c r="C233" s="91"/>
      <c r="D233" s="91"/>
      <c r="E233" s="92"/>
      <c r="F233" s="93"/>
      <c r="G233" s="93"/>
    </row>
    <row r="234" spans="2:7" s="88" customFormat="1" ht="14.25">
      <c r="B234" s="89"/>
      <c r="C234" s="91"/>
      <c r="D234" s="91"/>
      <c r="E234" s="92"/>
      <c r="F234" s="93"/>
      <c r="G234" s="93"/>
    </row>
    <row r="235" spans="2:7" s="88" customFormat="1" ht="14.25">
      <c r="B235" s="89"/>
      <c r="C235" s="91"/>
      <c r="D235" s="91"/>
      <c r="E235" s="92"/>
      <c r="F235" s="93"/>
      <c r="G235" s="93"/>
    </row>
    <row r="236" spans="2:7" s="88" customFormat="1" ht="14.25">
      <c r="B236" s="89"/>
      <c r="C236" s="91"/>
      <c r="D236" s="91"/>
      <c r="E236" s="92"/>
      <c r="F236" s="93"/>
      <c r="G236" s="93"/>
    </row>
    <row r="237" spans="2:7" s="88" customFormat="1" ht="14.25">
      <c r="B237" s="89"/>
      <c r="C237" s="91"/>
      <c r="D237" s="91"/>
      <c r="E237" s="92"/>
      <c r="F237" s="93"/>
      <c r="G237" s="93"/>
    </row>
    <row r="238" spans="2:7" s="88" customFormat="1" ht="14.25">
      <c r="B238" s="89"/>
      <c r="C238" s="91"/>
      <c r="D238" s="91"/>
      <c r="E238" s="92"/>
      <c r="F238" s="93"/>
      <c r="G238" s="93"/>
    </row>
    <row r="239" spans="2:7" s="88" customFormat="1" ht="14.25">
      <c r="B239" s="89"/>
      <c r="C239" s="91"/>
      <c r="D239" s="91"/>
      <c r="E239" s="92"/>
      <c r="F239" s="93"/>
      <c r="G239" s="93"/>
    </row>
    <row r="240" spans="2:7" s="88" customFormat="1" ht="14.25">
      <c r="B240" s="89"/>
      <c r="C240" s="91"/>
      <c r="D240" s="91"/>
      <c r="E240" s="92"/>
      <c r="F240" s="93"/>
      <c r="G240" s="93"/>
    </row>
    <row r="241" spans="2:7" s="88" customFormat="1" ht="14.25">
      <c r="B241" s="89"/>
      <c r="C241" s="91"/>
      <c r="D241" s="91"/>
      <c r="E241" s="92"/>
      <c r="F241" s="93"/>
      <c r="G241" s="93"/>
    </row>
  </sheetData>
  <sheetProtection/>
  <mergeCells count="4">
    <mergeCell ref="B6:G6"/>
    <mergeCell ref="A7:G7"/>
    <mergeCell ref="A16:A18"/>
    <mergeCell ref="A19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B37">
      <selection activeCell="C66" sqref="C66:F72"/>
    </sheetView>
  </sheetViews>
  <sheetFormatPr defaultColWidth="9.140625" defaultRowHeight="12.75"/>
  <cols>
    <col min="1" max="1" width="3.57421875" style="291" hidden="1" customWidth="1"/>
    <col min="2" max="2" width="4.57421875" style="291" customWidth="1"/>
    <col min="3" max="3" width="41.140625" style="291" customWidth="1"/>
    <col min="4" max="4" width="10.57421875" style="291" customWidth="1"/>
    <col min="5" max="5" width="14.57421875" style="291" customWidth="1"/>
    <col min="6" max="6" width="14.8515625" style="292" customWidth="1"/>
    <col min="7" max="16384" width="9.140625" style="291" customWidth="1"/>
  </cols>
  <sheetData>
    <row r="1" spans="2:3" ht="12.75">
      <c r="B1" s="770" t="s">
        <v>870</v>
      </c>
      <c r="C1" s="771"/>
    </row>
    <row r="2" spans="2:3" ht="12.75">
      <c r="B2" s="770" t="s">
        <v>858</v>
      </c>
      <c r="C2" s="771"/>
    </row>
    <row r="3" ht="12.75">
      <c r="B3" s="293"/>
    </row>
    <row r="4" spans="2:6" ht="24" customHeight="1">
      <c r="B4" s="765" t="s">
        <v>867</v>
      </c>
      <c r="C4" s="766"/>
      <c r="D4" s="766"/>
      <c r="E4" s="766"/>
      <c r="F4" s="766"/>
    </row>
    <row r="5" spans="2:6" ht="24" customHeight="1">
      <c r="B5" s="740" t="s">
        <v>61</v>
      </c>
      <c r="C5" s="740"/>
      <c r="D5" s="740"/>
      <c r="E5" s="740"/>
      <c r="F5" s="740"/>
    </row>
    <row r="6" spans="2:6" s="295" customFormat="1" ht="13.5" thickBot="1">
      <c r="B6" s="294" t="s">
        <v>287</v>
      </c>
      <c r="F6" s="296" t="s">
        <v>288</v>
      </c>
    </row>
    <row r="7" spans="2:6" ht="19.5" customHeight="1" thickTop="1">
      <c r="B7" s="332" t="s">
        <v>289</v>
      </c>
      <c r="C7" s="741" t="s">
        <v>290</v>
      </c>
      <c r="D7" s="741" t="s">
        <v>291</v>
      </c>
      <c r="E7" s="743" t="s">
        <v>60</v>
      </c>
      <c r="F7" s="744" t="s">
        <v>820</v>
      </c>
    </row>
    <row r="8" spans="2:6" ht="13.5" thickBot="1">
      <c r="B8" s="333" t="s">
        <v>292</v>
      </c>
      <c r="C8" s="742"/>
      <c r="D8" s="742"/>
      <c r="E8" s="742"/>
      <c r="F8" s="745"/>
    </row>
    <row r="9" spans="2:6" ht="13.5" thickBot="1">
      <c r="B9" s="334" t="s">
        <v>252</v>
      </c>
      <c r="C9" s="195" t="s">
        <v>253</v>
      </c>
      <c r="D9" s="195" t="s">
        <v>254</v>
      </c>
      <c r="E9" s="195">
        <v>1</v>
      </c>
      <c r="F9" s="335">
        <v>2</v>
      </c>
    </row>
    <row r="10" spans="2:6" ht="13.5" thickBot="1">
      <c r="B10" s="334" t="s">
        <v>257</v>
      </c>
      <c r="C10" s="297" t="s">
        <v>293</v>
      </c>
      <c r="D10" s="298" t="s">
        <v>276</v>
      </c>
      <c r="E10" s="299"/>
      <c r="F10" s="336"/>
    </row>
    <row r="11" spans="2:6" ht="32.25" customHeight="1">
      <c r="B11" s="750" t="s">
        <v>259</v>
      </c>
      <c r="C11" s="300" t="s">
        <v>294</v>
      </c>
      <c r="D11" s="760" t="s">
        <v>277</v>
      </c>
      <c r="E11" s="737"/>
      <c r="F11" s="739"/>
    </row>
    <row r="12" spans="2:6" ht="12.75">
      <c r="B12" s="750"/>
      <c r="C12" s="301" t="s">
        <v>41</v>
      </c>
      <c r="D12" s="752"/>
      <c r="E12" s="738"/>
      <c r="F12" s="759"/>
    </row>
    <row r="13" spans="2:6" ht="12.75">
      <c r="B13" s="753"/>
      <c r="C13" s="302" t="s">
        <v>40</v>
      </c>
      <c r="D13" s="754"/>
      <c r="E13" s="756"/>
      <c r="F13" s="758"/>
    </row>
    <row r="14" spans="2:6" ht="12.75">
      <c r="B14" s="767" t="s">
        <v>260</v>
      </c>
      <c r="C14" s="300" t="s">
        <v>295</v>
      </c>
      <c r="D14" s="751" t="s">
        <v>278</v>
      </c>
      <c r="E14" s="755"/>
      <c r="F14" s="757"/>
    </row>
    <row r="15" spans="2:6" ht="12.75">
      <c r="B15" s="750"/>
      <c r="C15" s="301" t="s">
        <v>1059</v>
      </c>
      <c r="D15" s="752"/>
      <c r="E15" s="738"/>
      <c r="F15" s="759"/>
    </row>
    <row r="16" spans="2:6" ht="12.75">
      <c r="B16" s="753"/>
      <c r="C16" s="302"/>
      <c r="D16" s="754"/>
      <c r="E16" s="756"/>
      <c r="F16" s="758"/>
    </row>
    <row r="17" spans="2:6" ht="29.25" customHeight="1">
      <c r="B17" s="767" t="s">
        <v>261</v>
      </c>
      <c r="C17" s="303" t="s">
        <v>296</v>
      </c>
      <c r="D17" s="751" t="s">
        <v>279</v>
      </c>
      <c r="E17" s="755"/>
      <c r="F17" s="757"/>
    </row>
    <row r="18" spans="2:6" ht="14.25" customHeight="1">
      <c r="B18" s="753"/>
      <c r="C18" s="304" t="s">
        <v>1060</v>
      </c>
      <c r="D18" s="754"/>
      <c r="E18" s="756"/>
      <c r="F18" s="758"/>
    </row>
    <row r="19" spans="2:6" ht="12.75">
      <c r="B19" s="767" t="s">
        <v>262</v>
      </c>
      <c r="C19" s="300" t="s">
        <v>297</v>
      </c>
      <c r="D19" s="751" t="s">
        <v>280</v>
      </c>
      <c r="E19" s="755"/>
      <c r="F19" s="757"/>
    </row>
    <row r="20" spans="2:6" ht="13.5" thickBot="1">
      <c r="B20" s="750"/>
      <c r="C20" s="301" t="s">
        <v>1061</v>
      </c>
      <c r="D20" s="752"/>
      <c r="E20" s="738"/>
      <c r="F20" s="759"/>
    </row>
    <row r="21" spans="2:6" ht="12.75">
      <c r="B21" s="746"/>
      <c r="C21" s="305" t="s">
        <v>298</v>
      </c>
      <c r="D21" s="748" t="s">
        <v>281</v>
      </c>
      <c r="E21" s="749">
        <f>SUM(E11:E20)</f>
        <v>0</v>
      </c>
      <c r="F21" s="733">
        <f>SUM(F11:F20)</f>
        <v>0</v>
      </c>
    </row>
    <row r="22" spans="2:6" ht="13.5" thickBot="1">
      <c r="B22" s="747"/>
      <c r="C22" s="306" t="s">
        <v>299</v>
      </c>
      <c r="D22" s="742"/>
      <c r="E22" s="732"/>
      <c r="F22" s="734"/>
    </row>
    <row r="23" spans="2:6" ht="12.75">
      <c r="B23" s="270" t="s">
        <v>300</v>
      </c>
      <c r="C23" s="307" t="s">
        <v>301</v>
      </c>
      <c r="D23" s="308" t="s">
        <v>282</v>
      </c>
      <c r="E23" s="309"/>
      <c r="F23" s="337"/>
    </row>
    <row r="24" spans="2:6" ht="25.5">
      <c r="B24" s="767" t="s">
        <v>259</v>
      </c>
      <c r="C24" s="300" t="s">
        <v>334</v>
      </c>
      <c r="D24" s="751" t="s">
        <v>283</v>
      </c>
      <c r="E24" s="755"/>
      <c r="F24" s="757"/>
    </row>
    <row r="25" spans="2:6" ht="12.75">
      <c r="B25" s="753"/>
      <c r="C25" s="310" t="s">
        <v>335</v>
      </c>
      <c r="D25" s="754"/>
      <c r="E25" s="756"/>
      <c r="F25" s="758"/>
    </row>
    <row r="26" spans="2:6" ht="12.75">
      <c r="B26" s="767" t="s">
        <v>260</v>
      </c>
      <c r="C26" s="300" t="s">
        <v>336</v>
      </c>
      <c r="D26" s="751" t="s">
        <v>284</v>
      </c>
      <c r="E26" s="755">
        <v>181739221</v>
      </c>
      <c r="F26" s="757">
        <v>189479794</v>
      </c>
    </row>
    <row r="27" spans="2:6" ht="12.75">
      <c r="B27" s="750"/>
      <c r="C27" s="311" t="s">
        <v>1062</v>
      </c>
      <c r="D27" s="752"/>
      <c r="E27" s="738"/>
      <c r="F27" s="759"/>
    </row>
    <row r="28" spans="2:6" ht="12.75">
      <c r="B28" s="753"/>
      <c r="C28" s="310" t="s">
        <v>337</v>
      </c>
      <c r="D28" s="754"/>
      <c r="E28" s="756"/>
      <c r="F28" s="758"/>
    </row>
    <row r="29" spans="2:6" ht="25.5">
      <c r="B29" s="767" t="s">
        <v>261</v>
      </c>
      <c r="C29" s="300" t="s">
        <v>338</v>
      </c>
      <c r="D29" s="735">
        <v>10</v>
      </c>
      <c r="E29" s="755">
        <v>1760660</v>
      </c>
      <c r="F29" s="757">
        <v>1825564</v>
      </c>
    </row>
    <row r="30" spans="2:6" ht="12.75">
      <c r="B30" s="750"/>
      <c r="C30" s="311" t="s">
        <v>339</v>
      </c>
      <c r="D30" s="752"/>
      <c r="E30" s="738"/>
      <c r="F30" s="759"/>
    </row>
    <row r="31" spans="2:6" ht="15" customHeight="1">
      <c r="B31" s="750"/>
      <c r="C31" s="311" t="s">
        <v>340</v>
      </c>
      <c r="D31" s="752"/>
      <c r="E31" s="738"/>
      <c r="F31" s="759"/>
    </row>
    <row r="32" spans="2:6" ht="12.75">
      <c r="B32" s="753"/>
      <c r="C32" s="310" t="s">
        <v>341</v>
      </c>
      <c r="D32" s="754"/>
      <c r="E32" s="756"/>
      <c r="F32" s="758"/>
    </row>
    <row r="33" spans="2:6" ht="12.75">
      <c r="B33" s="767" t="s">
        <v>262</v>
      </c>
      <c r="C33" s="300" t="s">
        <v>342</v>
      </c>
      <c r="D33" s="735">
        <v>11</v>
      </c>
      <c r="E33" s="755"/>
      <c r="F33" s="757"/>
    </row>
    <row r="34" spans="2:6" ht="12.75">
      <c r="B34" s="753"/>
      <c r="C34" s="310" t="s">
        <v>1063</v>
      </c>
      <c r="D34" s="754"/>
      <c r="E34" s="756"/>
      <c r="F34" s="758"/>
    </row>
    <row r="35" spans="2:6" ht="12.75">
      <c r="B35" s="767" t="s">
        <v>263</v>
      </c>
      <c r="C35" s="300" t="s">
        <v>343</v>
      </c>
      <c r="D35" s="735">
        <v>12</v>
      </c>
      <c r="E35" s="755">
        <v>24803</v>
      </c>
      <c r="F35" s="757">
        <v>30911</v>
      </c>
    </row>
    <row r="36" spans="2:6" ht="14.25" customHeight="1" thickBot="1">
      <c r="B36" s="750"/>
      <c r="C36" s="311" t="s">
        <v>344</v>
      </c>
      <c r="D36" s="752"/>
      <c r="E36" s="738"/>
      <c r="F36" s="759"/>
    </row>
    <row r="37" spans="2:6" ht="12" customHeight="1">
      <c r="B37" s="789"/>
      <c r="C37" s="305" t="s">
        <v>345</v>
      </c>
      <c r="D37" s="790">
        <v>13</v>
      </c>
      <c r="E37" s="749">
        <f>SUM(E24:E36)</f>
        <v>183524684</v>
      </c>
      <c r="F37" s="733">
        <f>SUM(F24:F36)</f>
        <v>191336269</v>
      </c>
    </row>
    <row r="38" spans="2:6" ht="13.5" thickBot="1">
      <c r="B38" s="750"/>
      <c r="C38" s="300" t="s">
        <v>346</v>
      </c>
      <c r="D38" s="752"/>
      <c r="E38" s="791"/>
      <c r="F38" s="792"/>
    </row>
    <row r="39" spans="2:6" ht="31.5" customHeight="1">
      <c r="B39" s="338" t="s">
        <v>347</v>
      </c>
      <c r="C39" s="312" t="s">
        <v>348</v>
      </c>
      <c r="D39" s="194">
        <v>14</v>
      </c>
      <c r="E39" s="313"/>
      <c r="F39" s="339"/>
    </row>
    <row r="40" spans="2:6" ht="19.5" customHeight="1">
      <c r="B40" s="288"/>
      <c r="C40" s="314" t="s">
        <v>349</v>
      </c>
      <c r="D40" s="268">
        <v>15</v>
      </c>
      <c r="E40" s="315"/>
      <c r="F40" s="340"/>
    </row>
    <row r="41" spans="2:6" ht="21" customHeight="1" thickBot="1">
      <c r="B41" s="341"/>
      <c r="C41" s="316" t="s">
        <v>350</v>
      </c>
      <c r="D41" s="317">
        <v>16</v>
      </c>
      <c r="E41" s="318">
        <f>E37-E21</f>
        <v>183524684</v>
      </c>
      <c r="F41" s="342">
        <f>F37-F21</f>
        <v>191336269</v>
      </c>
    </row>
    <row r="42" spans="2:6" ht="21" customHeight="1" thickBot="1">
      <c r="B42" s="343"/>
      <c r="C42" s="319"/>
      <c r="D42" s="320"/>
      <c r="E42" s="321"/>
      <c r="F42" s="344"/>
    </row>
    <row r="43" spans="2:6" ht="12.75">
      <c r="B43" s="789" t="s">
        <v>351</v>
      </c>
      <c r="C43" s="322" t="s">
        <v>352</v>
      </c>
      <c r="D43" s="790">
        <v>17</v>
      </c>
      <c r="E43" s="737"/>
      <c r="F43" s="739"/>
    </row>
    <row r="44" spans="2:6" ht="21.75" customHeight="1">
      <c r="B44" s="793"/>
      <c r="C44" s="323" t="s">
        <v>353</v>
      </c>
      <c r="D44" s="754"/>
      <c r="E44" s="756"/>
      <c r="F44" s="758"/>
    </row>
    <row r="45" spans="2:6" ht="12.75">
      <c r="B45" s="767" t="s">
        <v>354</v>
      </c>
      <c r="C45" s="324" t="s">
        <v>355</v>
      </c>
      <c r="D45" s="735">
        <v>18</v>
      </c>
      <c r="E45" s="755"/>
      <c r="F45" s="757"/>
    </row>
    <row r="46" spans="2:6" ht="16.5" customHeight="1" thickBot="1">
      <c r="B46" s="736"/>
      <c r="C46" s="325" t="s">
        <v>356</v>
      </c>
      <c r="D46" s="742"/>
      <c r="E46" s="787"/>
      <c r="F46" s="788"/>
    </row>
    <row r="47" spans="2:6" ht="26.25" customHeight="1" thickBot="1">
      <c r="B47" s="334" t="s">
        <v>1034</v>
      </c>
      <c r="C47" s="297" t="s">
        <v>357</v>
      </c>
      <c r="D47" s="195">
        <v>19</v>
      </c>
      <c r="E47" s="196"/>
      <c r="F47" s="336"/>
    </row>
    <row r="48" spans="2:6" ht="12.75">
      <c r="B48" s="345"/>
      <c r="C48" s="326" t="s">
        <v>358</v>
      </c>
      <c r="D48" s="327">
        <v>20</v>
      </c>
      <c r="E48" s="328">
        <f>E43-E45</f>
        <v>0</v>
      </c>
      <c r="F48" s="346">
        <f>F43-F45</f>
        <v>0</v>
      </c>
    </row>
    <row r="49" spans="2:6" ht="13.5" thickBot="1">
      <c r="B49" s="271"/>
      <c r="C49" s="306" t="s">
        <v>359</v>
      </c>
      <c r="D49" s="329">
        <v>21</v>
      </c>
      <c r="E49" s="330">
        <f>E45-E43</f>
        <v>0</v>
      </c>
      <c r="F49" s="347">
        <f>F45-F43</f>
        <v>0</v>
      </c>
    </row>
    <row r="50" spans="2:6" ht="26.25" thickBot="1">
      <c r="B50" s="334" t="s">
        <v>360</v>
      </c>
      <c r="C50" s="297" t="s">
        <v>361</v>
      </c>
      <c r="D50" s="195">
        <v>22</v>
      </c>
      <c r="E50" s="196"/>
      <c r="F50" s="336"/>
    </row>
    <row r="51" spans="2:6" ht="12.75">
      <c r="B51" s="345"/>
      <c r="C51" s="326" t="s">
        <v>650</v>
      </c>
      <c r="D51" s="327">
        <v>23</v>
      </c>
      <c r="E51" s="328"/>
      <c r="F51" s="346"/>
    </row>
    <row r="52" spans="2:6" ht="13.5" thickBot="1">
      <c r="B52" s="271"/>
      <c r="C52" s="306" t="s">
        <v>651</v>
      </c>
      <c r="D52" s="329">
        <v>24</v>
      </c>
      <c r="E52" s="330">
        <f>E41+E49</f>
        <v>183524684</v>
      </c>
      <c r="F52" s="347">
        <f>F41+F49</f>
        <v>191336269</v>
      </c>
    </row>
    <row r="53" spans="2:6" ht="12.75">
      <c r="B53" s="789" t="s">
        <v>362</v>
      </c>
      <c r="C53" s="300" t="s">
        <v>363</v>
      </c>
      <c r="D53" s="790">
        <v>25</v>
      </c>
      <c r="E53" s="737"/>
      <c r="F53" s="739"/>
    </row>
    <row r="54" spans="2:6" ht="12.75">
      <c r="B54" s="753"/>
      <c r="C54" s="310" t="s">
        <v>1064</v>
      </c>
      <c r="D54" s="754"/>
      <c r="E54" s="756"/>
      <c r="F54" s="758"/>
    </row>
    <row r="55" spans="2:6" ht="12.75">
      <c r="B55" s="767" t="s">
        <v>364</v>
      </c>
      <c r="C55" s="300" t="s">
        <v>365</v>
      </c>
      <c r="D55" s="735">
        <v>26</v>
      </c>
      <c r="E55" s="755"/>
      <c r="F55" s="757"/>
    </row>
    <row r="56" spans="2:6" ht="13.5" thickBot="1">
      <c r="B56" s="750"/>
      <c r="C56" s="311" t="s">
        <v>1035</v>
      </c>
      <c r="D56" s="752"/>
      <c r="E56" s="738"/>
      <c r="F56" s="759"/>
    </row>
    <row r="57" spans="2:6" ht="12.75">
      <c r="B57" s="789" t="s">
        <v>366</v>
      </c>
      <c r="C57" s="305" t="s">
        <v>367</v>
      </c>
      <c r="D57" s="790">
        <v>27</v>
      </c>
      <c r="E57" s="737"/>
      <c r="F57" s="739"/>
    </row>
    <row r="58" spans="2:6" ht="13.5" thickBot="1">
      <c r="B58" s="736"/>
      <c r="C58" s="306" t="s">
        <v>368</v>
      </c>
      <c r="D58" s="742"/>
      <c r="E58" s="787"/>
      <c r="F58" s="788"/>
    </row>
    <row r="59" spans="2:6" ht="12.75">
      <c r="B59" s="345"/>
      <c r="C59" s="326" t="s">
        <v>369</v>
      </c>
      <c r="D59" s="327">
        <v>28</v>
      </c>
      <c r="E59" s="328">
        <f>E53-E55</f>
        <v>0</v>
      </c>
      <c r="F59" s="346">
        <f>F53-F55</f>
        <v>0</v>
      </c>
    </row>
    <row r="60" spans="2:6" ht="13.5" thickBot="1">
      <c r="B60" s="271"/>
      <c r="C60" s="306" t="s">
        <v>370</v>
      </c>
      <c r="D60" s="329">
        <v>29</v>
      </c>
      <c r="E60" s="330">
        <f>E55-E53</f>
        <v>0</v>
      </c>
      <c r="F60" s="347">
        <f>F55-F53</f>
        <v>0</v>
      </c>
    </row>
    <row r="61" spans="2:6" ht="26.25" thickBot="1">
      <c r="B61" s="334" t="s">
        <v>371</v>
      </c>
      <c r="C61" s="297" t="s">
        <v>372</v>
      </c>
      <c r="D61" s="195">
        <v>30</v>
      </c>
      <c r="E61" s="196"/>
      <c r="F61" s="336"/>
    </row>
    <row r="62" spans="2:6" ht="12.75">
      <c r="B62" s="345"/>
      <c r="C62" s="326" t="s">
        <v>652</v>
      </c>
      <c r="D62" s="327">
        <v>31</v>
      </c>
      <c r="E62" s="328"/>
      <c r="F62" s="346">
        <f>F51+F59</f>
        <v>0</v>
      </c>
    </row>
    <row r="63" spans="2:6" ht="13.5" thickBot="1">
      <c r="B63" s="348"/>
      <c r="C63" s="349" t="s">
        <v>653</v>
      </c>
      <c r="D63" s="350">
        <v>32</v>
      </c>
      <c r="E63" s="351">
        <f>E52+E60</f>
        <v>183524684</v>
      </c>
      <c r="F63" s="352">
        <f>F52+F60</f>
        <v>191336269</v>
      </c>
    </row>
    <row r="64" ht="13.5" thickTop="1"/>
    <row r="66" spans="2:7" s="241" customFormat="1" ht="15">
      <c r="B66" s="263"/>
      <c r="C66" s="266" t="s">
        <v>59</v>
      </c>
      <c r="D66" s="267"/>
      <c r="E66" s="768" t="s">
        <v>58</v>
      </c>
      <c r="F66" s="769"/>
      <c r="G66" s="263"/>
    </row>
    <row r="67" spans="2:7" s="241" customFormat="1" ht="18" customHeight="1">
      <c r="B67" s="331"/>
      <c r="C67" s="266" t="s">
        <v>865</v>
      </c>
      <c r="D67" s="267"/>
      <c r="E67" s="768" t="s">
        <v>866</v>
      </c>
      <c r="F67" s="769"/>
      <c r="G67" s="263"/>
    </row>
    <row r="68" spans="3:6" ht="15" hidden="1">
      <c r="C68" s="241"/>
      <c r="D68" s="775"/>
      <c r="E68" s="775"/>
      <c r="F68" s="775"/>
    </row>
    <row r="69" spans="3:6" ht="15">
      <c r="C69" s="241"/>
      <c r="D69" s="241"/>
      <c r="E69" s="241"/>
      <c r="F69" s="241"/>
    </row>
    <row r="70" spans="3:6" ht="15">
      <c r="C70" s="241"/>
      <c r="D70" s="241"/>
      <c r="E70" s="241"/>
      <c r="F70" s="241"/>
    </row>
    <row r="71" spans="3:6" ht="15">
      <c r="C71" s="241"/>
      <c r="D71" s="241"/>
      <c r="E71" s="768" t="s">
        <v>868</v>
      </c>
      <c r="F71" s="769"/>
    </row>
    <row r="72" spans="3:6" ht="15">
      <c r="C72" s="241"/>
      <c r="D72" s="241"/>
      <c r="E72" s="768" t="s">
        <v>869</v>
      </c>
      <c r="F72" s="769"/>
    </row>
  </sheetData>
  <sheetProtection/>
  <mergeCells count="77">
    <mergeCell ref="D43:D44"/>
    <mergeCell ref="E43:E44"/>
    <mergeCell ref="F43:F44"/>
    <mergeCell ref="B43:B44"/>
    <mergeCell ref="B37:B38"/>
    <mergeCell ref="D37:D38"/>
    <mergeCell ref="E37:E38"/>
    <mergeCell ref="F37:F38"/>
    <mergeCell ref="B57:B58"/>
    <mergeCell ref="D57:D58"/>
    <mergeCell ref="E57:E58"/>
    <mergeCell ref="F57:F58"/>
    <mergeCell ref="B55:B56"/>
    <mergeCell ref="D55:D56"/>
    <mergeCell ref="E55:E56"/>
    <mergeCell ref="F55:F56"/>
    <mergeCell ref="B53:B54"/>
    <mergeCell ref="D53:D54"/>
    <mergeCell ref="E53:E54"/>
    <mergeCell ref="F53:F54"/>
    <mergeCell ref="B45:B46"/>
    <mergeCell ref="D45:D46"/>
    <mergeCell ref="E45:E46"/>
    <mergeCell ref="F45:F46"/>
    <mergeCell ref="D35:D36"/>
    <mergeCell ref="E35:E36"/>
    <mergeCell ref="F35:F36"/>
    <mergeCell ref="E26:E28"/>
    <mergeCell ref="B33:B34"/>
    <mergeCell ref="D33:D34"/>
    <mergeCell ref="E33:E34"/>
    <mergeCell ref="F33:F34"/>
    <mergeCell ref="B35:B36"/>
    <mergeCell ref="E21:E22"/>
    <mergeCell ref="F21:F22"/>
    <mergeCell ref="E19:E20"/>
    <mergeCell ref="B29:B32"/>
    <mergeCell ref="D29:D32"/>
    <mergeCell ref="E29:E32"/>
    <mergeCell ref="F29:F32"/>
    <mergeCell ref="B26:B28"/>
    <mergeCell ref="D26:D28"/>
    <mergeCell ref="F14:F16"/>
    <mergeCell ref="D14:D16"/>
    <mergeCell ref="E14:E16"/>
    <mergeCell ref="B24:B25"/>
    <mergeCell ref="D24:D25"/>
    <mergeCell ref="E24:E25"/>
    <mergeCell ref="F24:F25"/>
    <mergeCell ref="F19:F20"/>
    <mergeCell ref="B21:B22"/>
    <mergeCell ref="D21:D22"/>
    <mergeCell ref="B5:F5"/>
    <mergeCell ref="C7:C8"/>
    <mergeCell ref="D7:D8"/>
    <mergeCell ref="E7:E8"/>
    <mergeCell ref="F7:F8"/>
    <mergeCell ref="B11:B13"/>
    <mergeCell ref="D11:D13"/>
    <mergeCell ref="E11:E13"/>
    <mergeCell ref="F11:F13"/>
    <mergeCell ref="E71:F71"/>
    <mergeCell ref="E72:F72"/>
    <mergeCell ref="E17:E18"/>
    <mergeCell ref="F17:F18"/>
    <mergeCell ref="E66:F66"/>
    <mergeCell ref="F26:F28"/>
    <mergeCell ref="B1:C1"/>
    <mergeCell ref="B2:C2"/>
    <mergeCell ref="E67:F67"/>
    <mergeCell ref="D68:F68"/>
    <mergeCell ref="B4:F4"/>
    <mergeCell ref="B19:B20"/>
    <mergeCell ref="D19:D20"/>
    <mergeCell ref="B17:B18"/>
    <mergeCell ref="D17:D18"/>
    <mergeCell ref="B14:B16"/>
  </mergeCells>
  <printOptions horizontalCentered="1"/>
  <pageMargins left="0.748031496062992" right="0.748031496062992" top="0.984251968503937" bottom="0.433070866141732" header="0.511811023622047" footer="0.6299212598425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A1" sqref="A1:H3"/>
    </sheetView>
  </sheetViews>
  <sheetFormatPr defaultColWidth="8.8515625" defaultRowHeight="12.75"/>
  <cols>
    <col min="1" max="1" width="5.28125" style="353" customWidth="1"/>
    <col min="2" max="2" width="41.57421875" style="353" customWidth="1"/>
    <col min="3" max="3" width="8.421875" style="353" customWidth="1"/>
    <col min="4" max="4" width="14.00390625" style="354" customWidth="1"/>
    <col min="5" max="5" width="15.8515625" style="354" customWidth="1"/>
    <col min="6" max="6" width="15.140625" style="354" customWidth="1"/>
    <col min="7" max="7" width="19.421875" style="354" customWidth="1"/>
    <col min="8" max="8" width="13.140625" style="354" customWidth="1"/>
    <col min="9" max="16384" width="8.8515625" style="353" customWidth="1"/>
  </cols>
  <sheetData>
    <row r="1" spans="1:2" ht="15">
      <c r="A1" s="770" t="s">
        <v>870</v>
      </c>
      <c r="B1" s="771"/>
    </row>
    <row r="2" spans="1:2" ht="15">
      <c r="A2" s="770" t="s">
        <v>858</v>
      </c>
      <c r="B2" s="771"/>
    </row>
    <row r="3" spans="1:8" ht="37.5" customHeight="1">
      <c r="A3" s="355"/>
      <c r="B3" s="795" t="s">
        <v>821</v>
      </c>
      <c r="C3" s="766"/>
      <c r="D3" s="766"/>
      <c r="E3" s="766"/>
      <c r="F3" s="766"/>
      <c r="G3" s="766"/>
      <c r="H3" s="766"/>
    </row>
    <row r="4" spans="1:11" s="356" customFormat="1" ht="17.25" customHeight="1" thickBot="1">
      <c r="A4" s="361"/>
      <c r="B4" s="356" t="s">
        <v>385</v>
      </c>
      <c r="D4" s="362"/>
      <c r="E4" s="362"/>
      <c r="F4" s="362"/>
      <c r="H4" s="356" t="s">
        <v>275</v>
      </c>
      <c r="K4" s="356" t="s">
        <v>566</v>
      </c>
    </row>
    <row r="5" spans="1:8" ht="33" customHeight="1" thickBot="1" thickTop="1">
      <c r="A5" s="355"/>
      <c r="B5" s="363" t="s">
        <v>290</v>
      </c>
      <c r="C5" s="364" t="s">
        <v>291</v>
      </c>
      <c r="D5" s="365"/>
      <c r="E5" s="366">
        <v>5311</v>
      </c>
      <c r="F5" s="367"/>
      <c r="G5" s="366" t="s">
        <v>224</v>
      </c>
      <c r="H5" s="368">
        <v>552</v>
      </c>
    </row>
    <row r="6" spans="1:8" ht="15">
      <c r="A6" s="355"/>
      <c r="B6" s="369" t="s">
        <v>252</v>
      </c>
      <c r="C6" s="269" t="s">
        <v>253</v>
      </c>
      <c r="D6" s="357" t="s">
        <v>816</v>
      </c>
      <c r="E6" s="357">
        <v>2</v>
      </c>
      <c r="F6" s="358">
        <v>3</v>
      </c>
      <c r="G6" s="358" t="s">
        <v>46</v>
      </c>
      <c r="H6" s="370">
        <v>16</v>
      </c>
    </row>
    <row r="7" spans="1:8" ht="15">
      <c r="A7" s="355"/>
      <c r="B7" s="371" t="s">
        <v>373</v>
      </c>
      <c r="C7" s="199" t="s">
        <v>276</v>
      </c>
      <c r="D7" s="198"/>
      <c r="E7" s="197"/>
      <c r="F7" s="359"/>
      <c r="G7" s="359"/>
      <c r="H7" s="372"/>
    </row>
    <row r="8" spans="1:8" ht="15">
      <c r="A8" s="355"/>
      <c r="B8" s="371" t="s">
        <v>374</v>
      </c>
      <c r="C8" s="199" t="s">
        <v>277</v>
      </c>
      <c r="D8" s="198">
        <f>E8+F8+G8</f>
        <v>81313</v>
      </c>
      <c r="E8" s="198">
        <v>81313</v>
      </c>
      <c r="F8" s="359"/>
      <c r="G8" s="359">
        <f>H8</f>
        <v>0</v>
      </c>
      <c r="H8" s="372"/>
    </row>
    <row r="9" spans="1:8" ht="15">
      <c r="A9" s="355"/>
      <c r="B9" s="371" t="s">
        <v>375</v>
      </c>
      <c r="C9" s="199" t="s">
        <v>278</v>
      </c>
      <c r="D9" s="198">
        <f>E9+F9+G9</f>
        <v>191441035</v>
      </c>
      <c r="E9" s="198">
        <v>81313</v>
      </c>
      <c r="F9" s="359">
        <v>191359722</v>
      </c>
      <c r="G9" s="359">
        <f>H9</f>
        <v>0</v>
      </c>
      <c r="H9" s="372"/>
    </row>
    <row r="10" spans="1:8" ht="32.25" customHeight="1">
      <c r="A10" s="355"/>
      <c r="B10" s="371" t="s">
        <v>376</v>
      </c>
      <c r="C10" s="199" t="s">
        <v>279</v>
      </c>
      <c r="D10" s="200">
        <f>D8-D9</f>
        <v>-191359722</v>
      </c>
      <c r="E10" s="200">
        <f>E8-E9</f>
        <v>0</v>
      </c>
      <c r="F10" s="200">
        <f>F8-F9</f>
        <v>-191359722</v>
      </c>
      <c r="G10" s="200">
        <f>G8-G9</f>
        <v>0</v>
      </c>
      <c r="H10" s="373">
        <f>H8-H9</f>
        <v>0</v>
      </c>
    </row>
    <row r="11" spans="1:8" ht="15">
      <c r="A11" s="355"/>
      <c r="B11" s="371" t="s">
        <v>377</v>
      </c>
      <c r="C11" s="199" t="s">
        <v>280</v>
      </c>
      <c r="D11" s="198"/>
      <c r="E11" s="198"/>
      <c r="F11" s="359"/>
      <c r="G11" s="359"/>
      <c r="H11" s="372"/>
    </row>
    <row r="12" spans="1:8" ht="15">
      <c r="A12" s="355"/>
      <c r="B12" s="371" t="s">
        <v>378</v>
      </c>
      <c r="C12" s="199" t="s">
        <v>281</v>
      </c>
      <c r="D12" s="198">
        <f>E12+F12+G12</f>
        <v>0</v>
      </c>
      <c r="E12" s="198"/>
      <c r="F12" s="359"/>
      <c r="G12" s="359">
        <f>H12</f>
        <v>0</v>
      </c>
      <c r="H12" s="372"/>
    </row>
    <row r="13" spans="1:8" ht="15">
      <c r="A13" s="355"/>
      <c r="B13" s="371" t="s">
        <v>375</v>
      </c>
      <c r="C13" s="199" t="s">
        <v>282</v>
      </c>
      <c r="D13" s="198">
        <f>E13+F13+G13</f>
        <v>0</v>
      </c>
      <c r="E13" s="198"/>
      <c r="F13" s="359"/>
      <c r="G13" s="359">
        <f>H13</f>
        <v>0</v>
      </c>
      <c r="H13" s="372"/>
    </row>
    <row r="14" spans="1:8" ht="32.25" customHeight="1">
      <c r="A14" s="355"/>
      <c r="B14" s="371" t="s">
        <v>380</v>
      </c>
      <c r="C14" s="199" t="s">
        <v>283</v>
      </c>
      <c r="D14" s="200">
        <f>D12-D13</f>
        <v>0</v>
      </c>
      <c r="E14" s="200">
        <f>E12-E13</f>
        <v>0</v>
      </c>
      <c r="F14" s="200">
        <f>F12-F13</f>
        <v>0</v>
      </c>
      <c r="G14" s="200">
        <f>G13-G12</f>
        <v>0</v>
      </c>
      <c r="H14" s="373">
        <f>H12-H13</f>
        <v>0</v>
      </c>
    </row>
    <row r="15" spans="1:8" ht="30">
      <c r="A15" s="355"/>
      <c r="B15" s="371" t="s">
        <v>381</v>
      </c>
      <c r="C15" s="199" t="s">
        <v>284</v>
      </c>
      <c r="D15" s="198"/>
      <c r="E15" s="198"/>
      <c r="F15" s="359"/>
      <c r="G15" s="359"/>
      <c r="H15" s="372"/>
    </row>
    <row r="16" spans="1:8" ht="15">
      <c r="A16" s="355"/>
      <c r="B16" s="371" t="s">
        <v>378</v>
      </c>
      <c r="C16" s="201">
        <v>10</v>
      </c>
      <c r="D16" s="198">
        <f>E16+G16</f>
        <v>0</v>
      </c>
      <c r="E16" s="198"/>
      <c r="F16" s="359"/>
      <c r="G16" s="359">
        <f>H16</f>
        <v>0</v>
      </c>
      <c r="H16" s="372"/>
    </row>
    <row r="17" spans="1:8" ht="15">
      <c r="A17" s="355"/>
      <c r="B17" s="371" t="s">
        <v>375</v>
      </c>
      <c r="C17" s="201">
        <v>11</v>
      </c>
      <c r="D17" s="198">
        <f>E17+G17</f>
        <v>0</v>
      </c>
      <c r="E17" s="198"/>
      <c r="F17" s="359"/>
      <c r="G17" s="359">
        <f>H17</f>
        <v>0</v>
      </c>
      <c r="H17" s="372"/>
    </row>
    <row r="18" spans="1:8" ht="33" customHeight="1">
      <c r="A18" s="355"/>
      <c r="B18" s="371" t="s">
        <v>382</v>
      </c>
      <c r="C18" s="201">
        <v>12</v>
      </c>
      <c r="D18" s="200">
        <f>D16-D17</f>
        <v>0</v>
      </c>
      <c r="E18" s="200">
        <f>E16-E17</f>
        <v>0</v>
      </c>
      <c r="F18" s="200">
        <f>F16-F17</f>
        <v>0</v>
      </c>
      <c r="G18" s="200">
        <f>G17-G16</f>
        <v>0</v>
      </c>
      <c r="H18" s="373">
        <f>H16-H17</f>
        <v>0</v>
      </c>
    </row>
    <row r="19" spans="1:8" ht="67.5" customHeight="1">
      <c r="A19" s="355"/>
      <c r="B19" s="371" t="s">
        <v>383</v>
      </c>
      <c r="C19" s="201">
        <v>13</v>
      </c>
      <c r="D19" s="200">
        <f>D10+D14+D18</f>
        <v>-191359722</v>
      </c>
      <c r="E19" s="200">
        <f>E10+E14+E18</f>
        <v>0</v>
      </c>
      <c r="F19" s="200">
        <f>F10+F14+F18</f>
        <v>-191359722</v>
      </c>
      <c r="G19" s="200">
        <f>G10+G14+G18</f>
        <v>0</v>
      </c>
      <c r="H19" s="373">
        <f>H10+H14+H18</f>
        <v>0</v>
      </c>
    </row>
    <row r="20" spans="1:8" ht="46.5" customHeight="1">
      <c r="A20" s="355"/>
      <c r="B20" s="371" t="s">
        <v>384</v>
      </c>
      <c r="C20" s="201">
        <v>14</v>
      </c>
      <c r="D20" s="198">
        <f>E20+G20</f>
        <v>0</v>
      </c>
      <c r="E20" s="198"/>
      <c r="F20" s="359"/>
      <c r="G20" s="359">
        <f>H20</f>
        <v>0</v>
      </c>
      <c r="H20" s="372"/>
    </row>
    <row r="21" spans="1:8" ht="51.75" customHeight="1" thickBot="1">
      <c r="A21" s="355"/>
      <c r="B21" s="374" t="s">
        <v>405</v>
      </c>
      <c r="C21" s="375">
        <v>15</v>
      </c>
      <c r="D21" s="376">
        <f>D19+D20</f>
        <v>-191359722</v>
      </c>
      <c r="E21" s="376">
        <f>E19+E20</f>
        <v>0</v>
      </c>
      <c r="F21" s="376">
        <f>F19+F20</f>
        <v>-191359722</v>
      </c>
      <c r="G21" s="376">
        <f>G19+G20</f>
        <v>0</v>
      </c>
      <c r="H21" s="377">
        <f>H19+H20</f>
        <v>0</v>
      </c>
    </row>
    <row r="22" spans="1:2" ht="15.75" thickTop="1">
      <c r="A22" s="355"/>
      <c r="B22" s="356"/>
    </row>
    <row r="23" spans="1:8" ht="15">
      <c r="A23" s="355"/>
      <c r="B23" s="266" t="s">
        <v>59</v>
      </c>
      <c r="C23" s="355"/>
      <c r="D23" s="768" t="s">
        <v>58</v>
      </c>
      <c r="E23" s="769"/>
      <c r="F23" s="241"/>
      <c r="G23" s="794" t="s">
        <v>412</v>
      </c>
      <c r="H23" s="794"/>
    </row>
    <row r="24" spans="1:8" ht="15">
      <c r="A24" s="355"/>
      <c r="B24" s="266" t="s">
        <v>865</v>
      </c>
      <c r="C24" s="203"/>
      <c r="D24" s="768" t="s">
        <v>866</v>
      </c>
      <c r="E24" s="769"/>
      <c r="F24" s="263"/>
      <c r="G24" s="353"/>
      <c r="H24" s="353"/>
    </row>
    <row r="25" spans="1:5" ht="15">
      <c r="A25" s="355"/>
      <c r="B25" s="355"/>
      <c r="C25" s="355"/>
      <c r="D25" s="360"/>
      <c r="E25" s="360"/>
    </row>
    <row r="26" spans="1:8" ht="15">
      <c r="A26" s="355"/>
      <c r="B26" s="355"/>
      <c r="C26" s="355"/>
      <c r="D26" s="360"/>
      <c r="E26" s="360"/>
      <c r="G26" s="768" t="s">
        <v>868</v>
      </c>
      <c r="H26" s="769"/>
    </row>
    <row r="27" spans="1:8" ht="15">
      <c r="A27" s="355"/>
      <c r="B27" s="355"/>
      <c r="C27" s="355"/>
      <c r="D27" s="360"/>
      <c r="E27" s="360"/>
      <c r="G27" s="768" t="s">
        <v>869</v>
      </c>
      <c r="H27" s="769"/>
    </row>
    <row r="28" spans="1:5" ht="15">
      <c r="A28" s="355"/>
      <c r="B28" s="355"/>
      <c r="C28" s="355"/>
      <c r="D28" s="360"/>
      <c r="E28" s="360"/>
    </row>
    <row r="29" spans="1:5" ht="15">
      <c r="A29" s="355"/>
      <c r="B29" s="355"/>
      <c r="C29" s="355"/>
      <c r="D29" s="360"/>
      <c r="E29" s="360"/>
    </row>
    <row r="30" spans="1:5" ht="15">
      <c r="A30" s="355"/>
      <c r="B30" s="355"/>
      <c r="C30" s="355"/>
      <c r="D30" s="360"/>
      <c r="E30" s="360"/>
    </row>
    <row r="31" spans="1:5" ht="15">
      <c r="A31" s="355"/>
      <c r="B31" s="355"/>
      <c r="C31" s="355"/>
      <c r="D31" s="360"/>
      <c r="E31" s="360"/>
    </row>
    <row r="32" spans="1:5" ht="15">
      <c r="A32" s="355"/>
      <c r="B32" s="355"/>
      <c r="C32" s="355"/>
      <c r="D32" s="360"/>
      <c r="E32" s="360"/>
    </row>
    <row r="33" spans="1:5" ht="15">
      <c r="A33" s="355"/>
      <c r="B33" s="355"/>
      <c r="C33" s="355"/>
      <c r="D33" s="360"/>
      <c r="E33" s="360"/>
    </row>
    <row r="34" spans="1:5" ht="15">
      <c r="A34" s="355"/>
      <c r="B34" s="355"/>
      <c r="C34" s="355"/>
      <c r="D34" s="360"/>
      <c r="E34" s="360"/>
    </row>
    <row r="35" spans="1:5" ht="15">
      <c r="A35" s="355"/>
      <c r="B35" s="355"/>
      <c r="C35" s="355"/>
      <c r="D35" s="360"/>
      <c r="E35" s="360"/>
    </row>
    <row r="36" spans="1:5" ht="15">
      <c r="A36" s="355"/>
      <c r="B36" s="355"/>
      <c r="C36" s="355"/>
      <c r="D36" s="360"/>
      <c r="E36" s="360"/>
    </row>
    <row r="37" spans="1:5" ht="15">
      <c r="A37" s="355"/>
      <c r="B37" s="355"/>
      <c r="C37" s="355"/>
      <c r="D37" s="360"/>
      <c r="E37" s="360"/>
    </row>
    <row r="38" spans="1:5" ht="15">
      <c r="A38" s="355"/>
      <c r="B38" s="355"/>
      <c r="C38" s="355"/>
      <c r="D38" s="360"/>
      <c r="E38" s="360"/>
    </row>
    <row r="39" spans="1:5" ht="15">
      <c r="A39" s="355"/>
      <c r="B39" s="355"/>
      <c r="C39" s="355"/>
      <c r="D39" s="360"/>
      <c r="E39" s="360"/>
    </row>
    <row r="40" spans="1:5" ht="15">
      <c r="A40" s="355"/>
      <c r="B40" s="355"/>
      <c r="C40" s="355"/>
      <c r="D40" s="360"/>
      <c r="E40" s="360"/>
    </row>
    <row r="41" spans="1:5" ht="15">
      <c r="A41" s="355"/>
      <c r="B41" s="355"/>
      <c r="C41" s="355"/>
      <c r="D41" s="360"/>
      <c r="E41" s="360"/>
    </row>
    <row r="42" spans="1:5" ht="15">
      <c r="A42" s="355"/>
      <c r="B42" s="355"/>
      <c r="C42" s="355"/>
      <c r="D42" s="360"/>
      <c r="E42" s="360"/>
    </row>
    <row r="43" spans="1:5" ht="15">
      <c r="A43" s="355"/>
      <c r="B43" s="355"/>
      <c r="C43" s="355"/>
      <c r="D43" s="360"/>
      <c r="E43" s="360"/>
    </row>
    <row r="44" spans="1:5" ht="15">
      <c r="A44" s="355"/>
      <c r="B44" s="355"/>
      <c r="C44" s="355"/>
      <c r="D44" s="360"/>
      <c r="E44" s="360"/>
    </row>
    <row r="45" spans="1:5" ht="15">
      <c r="A45" s="355"/>
      <c r="B45" s="355"/>
      <c r="C45" s="355"/>
      <c r="D45" s="360"/>
      <c r="E45" s="360"/>
    </row>
    <row r="46" spans="1:5" ht="15">
      <c r="A46" s="355"/>
      <c r="B46" s="355"/>
      <c r="C46" s="355"/>
      <c r="D46" s="360"/>
      <c r="E46" s="360"/>
    </row>
    <row r="47" spans="1:5" ht="15">
      <c r="A47" s="355"/>
      <c r="B47" s="355"/>
      <c r="C47" s="355"/>
      <c r="D47" s="360"/>
      <c r="E47" s="360"/>
    </row>
    <row r="48" spans="1:5" ht="15">
      <c r="A48" s="355"/>
      <c r="B48" s="355"/>
      <c r="C48" s="355"/>
      <c r="D48" s="360"/>
      <c r="E48" s="360"/>
    </row>
    <row r="49" spans="1:5" ht="15">
      <c r="A49" s="355"/>
      <c r="B49" s="355"/>
      <c r="C49" s="355"/>
      <c r="D49" s="360"/>
      <c r="E49" s="360"/>
    </row>
    <row r="50" spans="1:5" ht="15">
      <c r="A50" s="355"/>
      <c r="B50" s="355"/>
      <c r="C50" s="355"/>
      <c r="D50" s="360"/>
      <c r="E50" s="360"/>
    </row>
    <row r="51" spans="1:5" ht="15">
      <c r="A51" s="355"/>
      <c r="B51" s="355"/>
      <c r="C51" s="355"/>
      <c r="D51" s="360"/>
      <c r="E51" s="360"/>
    </row>
    <row r="52" spans="1:5" ht="15">
      <c r="A52" s="355"/>
      <c r="B52" s="355"/>
      <c r="C52" s="355"/>
      <c r="D52" s="360"/>
      <c r="E52" s="360"/>
    </row>
    <row r="53" spans="1:5" ht="15">
      <c r="A53" s="355"/>
      <c r="B53" s="355"/>
      <c r="C53" s="355"/>
      <c r="D53" s="360"/>
      <c r="E53" s="360"/>
    </row>
    <row r="54" spans="1:5" ht="15">
      <c r="A54" s="355"/>
      <c r="B54" s="355"/>
      <c r="C54" s="355"/>
      <c r="D54" s="360"/>
      <c r="E54" s="360"/>
    </row>
    <row r="55" spans="1:5" ht="15">
      <c r="A55" s="355"/>
      <c r="B55" s="355"/>
      <c r="C55" s="355"/>
      <c r="D55" s="360"/>
      <c r="E55" s="360"/>
    </row>
    <row r="56" spans="1:5" ht="15">
      <c r="A56" s="355"/>
      <c r="B56" s="355"/>
      <c r="C56" s="355"/>
      <c r="D56" s="360"/>
      <c r="E56" s="360"/>
    </row>
    <row r="57" spans="1:5" ht="15">
      <c r="A57" s="355"/>
      <c r="B57" s="355"/>
      <c r="C57" s="355"/>
      <c r="D57" s="360"/>
      <c r="E57" s="360"/>
    </row>
    <row r="58" spans="1:5" ht="15">
      <c r="A58" s="355"/>
      <c r="B58" s="355"/>
      <c r="C58" s="355"/>
      <c r="D58" s="360"/>
      <c r="E58" s="360"/>
    </row>
    <row r="59" spans="1:5" ht="15">
      <c r="A59" s="355"/>
      <c r="B59" s="355"/>
      <c r="C59" s="355"/>
      <c r="D59" s="360"/>
      <c r="E59" s="360"/>
    </row>
    <row r="60" spans="1:5" ht="15">
      <c r="A60" s="355"/>
      <c r="B60" s="355"/>
      <c r="C60" s="355"/>
      <c r="D60" s="360"/>
      <c r="E60" s="360"/>
    </row>
    <row r="61" spans="1:5" ht="15">
      <c r="A61" s="355"/>
      <c r="B61" s="355"/>
      <c r="C61" s="355"/>
      <c r="D61" s="360"/>
      <c r="E61" s="360"/>
    </row>
    <row r="62" spans="1:5" ht="15">
      <c r="A62" s="355"/>
      <c r="B62" s="355"/>
      <c r="C62" s="355"/>
      <c r="D62" s="360"/>
      <c r="E62" s="360"/>
    </row>
    <row r="63" spans="1:5" ht="15">
      <c r="A63" s="355"/>
      <c r="B63" s="355"/>
      <c r="C63" s="355"/>
      <c r="D63" s="360"/>
      <c r="E63" s="360"/>
    </row>
    <row r="64" spans="1:5" ht="15">
      <c r="A64" s="355"/>
      <c r="B64" s="355"/>
      <c r="C64" s="355"/>
      <c r="D64" s="360"/>
      <c r="E64" s="360"/>
    </row>
    <row r="65" spans="1:5" ht="15">
      <c r="A65" s="355"/>
      <c r="B65" s="355"/>
      <c r="C65" s="355"/>
      <c r="D65" s="360"/>
      <c r="E65" s="360"/>
    </row>
    <row r="66" spans="1:5" ht="15">
      <c r="A66" s="355"/>
      <c r="B66" s="355"/>
      <c r="C66" s="355"/>
      <c r="D66" s="360"/>
      <c r="E66" s="360"/>
    </row>
    <row r="67" spans="1:5" ht="15">
      <c r="A67" s="355"/>
      <c r="B67" s="355"/>
      <c r="C67" s="355"/>
      <c r="D67" s="360"/>
      <c r="E67" s="360"/>
    </row>
    <row r="68" spans="1:5" ht="15">
      <c r="A68" s="355"/>
      <c r="B68" s="355"/>
      <c r="C68" s="355"/>
      <c r="D68" s="360"/>
      <c r="E68" s="360"/>
    </row>
    <row r="69" spans="1:5" ht="15">
      <c r="A69" s="355"/>
      <c r="B69" s="355"/>
      <c r="C69" s="355"/>
      <c r="D69" s="360"/>
      <c r="E69" s="360"/>
    </row>
    <row r="70" spans="1:5" ht="15">
      <c r="A70" s="355"/>
      <c r="B70" s="355"/>
      <c r="C70" s="355"/>
      <c r="D70" s="360"/>
      <c r="E70" s="360"/>
    </row>
    <row r="71" spans="1:5" ht="15">
      <c r="A71" s="355"/>
      <c r="B71" s="355"/>
      <c r="C71" s="355"/>
      <c r="D71" s="360"/>
      <c r="E71" s="360"/>
    </row>
    <row r="72" spans="1:5" ht="15">
      <c r="A72" s="355"/>
      <c r="B72" s="355"/>
      <c r="C72" s="355"/>
      <c r="D72" s="360"/>
      <c r="E72" s="360"/>
    </row>
    <row r="73" spans="1:5" ht="15">
      <c r="A73" s="355"/>
      <c r="B73" s="355"/>
      <c r="C73" s="355"/>
      <c r="D73" s="360"/>
      <c r="E73" s="360"/>
    </row>
    <row r="74" spans="1:5" ht="15">
      <c r="A74" s="355"/>
      <c r="B74" s="355"/>
      <c r="C74" s="355"/>
      <c r="D74" s="360"/>
      <c r="E74" s="360"/>
    </row>
    <row r="75" spans="1:5" ht="15">
      <c r="A75" s="355"/>
      <c r="B75" s="355"/>
      <c r="C75" s="355"/>
      <c r="D75" s="360"/>
      <c r="E75" s="360"/>
    </row>
    <row r="76" spans="1:5" ht="15">
      <c r="A76" s="355"/>
      <c r="B76" s="355"/>
      <c r="C76" s="355"/>
      <c r="D76" s="360"/>
      <c r="E76" s="360"/>
    </row>
    <row r="77" spans="1:5" ht="15">
      <c r="A77" s="355"/>
      <c r="B77" s="355"/>
      <c r="C77" s="355"/>
      <c r="D77" s="360"/>
      <c r="E77" s="360"/>
    </row>
    <row r="78" spans="1:5" ht="15">
      <c r="A78" s="355"/>
      <c r="B78" s="355"/>
      <c r="C78" s="355"/>
      <c r="D78" s="360"/>
      <c r="E78" s="360"/>
    </row>
    <row r="79" spans="1:5" ht="15">
      <c r="A79" s="355"/>
      <c r="B79" s="355"/>
      <c r="C79" s="355"/>
      <c r="D79" s="360"/>
      <c r="E79" s="360"/>
    </row>
    <row r="80" spans="1:5" ht="15">
      <c r="A80" s="355"/>
      <c r="B80" s="355"/>
      <c r="C80" s="355"/>
      <c r="D80" s="360"/>
      <c r="E80" s="360"/>
    </row>
    <row r="81" spans="1:5" ht="15">
      <c r="A81" s="355"/>
      <c r="B81" s="355"/>
      <c r="C81" s="355"/>
      <c r="D81" s="360"/>
      <c r="E81" s="360"/>
    </row>
    <row r="82" spans="1:5" ht="15">
      <c r="A82" s="355"/>
      <c r="B82" s="355"/>
      <c r="C82" s="355"/>
      <c r="D82" s="360"/>
      <c r="E82" s="360"/>
    </row>
    <row r="83" spans="1:5" ht="15">
      <c r="A83" s="355"/>
      <c r="B83" s="355"/>
      <c r="C83" s="355"/>
      <c r="D83" s="360"/>
      <c r="E83" s="360"/>
    </row>
    <row r="84" spans="1:5" ht="15">
      <c r="A84" s="355"/>
      <c r="B84" s="355"/>
      <c r="C84" s="355"/>
      <c r="D84" s="360"/>
      <c r="E84" s="360"/>
    </row>
    <row r="85" spans="1:5" ht="15">
      <c r="A85" s="355"/>
      <c r="B85" s="355"/>
      <c r="C85" s="355"/>
      <c r="D85" s="360"/>
      <c r="E85" s="360"/>
    </row>
    <row r="86" spans="1:5" ht="15">
      <c r="A86" s="355"/>
      <c r="B86" s="355"/>
      <c r="C86" s="355"/>
      <c r="D86" s="360"/>
      <c r="E86" s="360"/>
    </row>
    <row r="87" spans="1:5" ht="15">
      <c r="A87" s="355"/>
      <c r="B87" s="355"/>
      <c r="C87" s="355"/>
      <c r="D87" s="360"/>
      <c r="E87" s="360"/>
    </row>
    <row r="88" spans="1:5" ht="15">
      <c r="A88" s="355"/>
      <c r="B88" s="355"/>
      <c r="C88" s="355"/>
      <c r="D88" s="360"/>
      <c r="E88" s="360"/>
    </row>
    <row r="89" spans="1:5" ht="15">
      <c r="A89" s="355"/>
      <c r="B89" s="355"/>
      <c r="C89" s="355"/>
      <c r="D89" s="360"/>
      <c r="E89" s="360"/>
    </row>
    <row r="90" spans="1:5" ht="15">
      <c r="A90" s="355"/>
      <c r="B90" s="355"/>
      <c r="C90" s="355"/>
      <c r="D90" s="360"/>
      <c r="E90" s="360"/>
    </row>
    <row r="91" spans="1:5" ht="15">
      <c r="A91" s="355"/>
      <c r="B91" s="355"/>
      <c r="C91" s="355"/>
      <c r="D91" s="360"/>
      <c r="E91" s="360"/>
    </row>
    <row r="92" spans="1:5" ht="15">
      <c r="A92" s="355"/>
      <c r="B92" s="355"/>
      <c r="C92" s="355"/>
      <c r="D92" s="360"/>
      <c r="E92" s="360"/>
    </row>
    <row r="93" spans="1:5" ht="15">
      <c r="A93" s="355"/>
      <c r="B93" s="355"/>
      <c r="C93" s="355"/>
      <c r="D93" s="360"/>
      <c r="E93" s="360"/>
    </row>
    <row r="94" spans="1:5" ht="15">
      <c r="A94" s="355"/>
      <c r="B94" s="355"/>
      <c r="C94" s="355"/>
      <c r="D94" s="360"/>
      <c r="E94" s="360"/>
    </row>
    <row r="95" spans="1:5" ht="15">
      <c r="A95" s="355"/>
      <c r="B95" s="355"/>
      <c r="C95" s="355"/>
      <c r="D95" s="360"/>
      <c r="E95" s="360"/>
    </row>
    <row r="96" spans="1:5" ht="15">
      <c r="A96" s="355"/>
      <c r="B96" s="355"/>
      <c r="C96" s="355"/>
      <c r="D96" s="360"/>
      <c r="E96" s="360"/>
    </row>
    <row r="97" spans="1:5" ht="15">
      <c r="A97" s="355"/>
      <c r="B97" s="355"/>
      <c r="C97" s="355"/>
      <c r="D97" s="360"/>
      <c r="E97" s="360"/>
    </row>
    <row r="98" spans="1:5" ht="15">
      <c r="A98" s="355"/>
      <c r="B98" s="355"/>
      <c r="C98" s="355"/>
      <c r="D98" s="360"/>
      <c r="E98" s="360"/>
    </row>
    <row r="99" spans="1:5" ht="15">
      <c r="A99" s="355"/>
      <c r="B99" s="355"/>
      <c r="C99" s="355"/>
      <c r="D99" s="360"/>
      <c r="E99" s="360"/>
    </row>
    <row r="100" spans="1:5" ht="15">
      <c r="A100" s="355"/>
      <c r="B100" s="355"/>
      <c r="C100" s="355"/>
      <c r="D100" s="360"/>
      <c r="E100" s="360"/>
    </row>
    <row r="101" spans="1:5" ht="15">
      <c r="A101" s="355"/>
      <c r="B101" s="355"/>
      <c r="C101" s="355"/>
      <c r="D101" s="360"/>
      <c r="E101" s="360"/>
    </row>
    <row r="102" spans="1:5" ht="15">
      <c r="A102" s="355"/>
      <c r="B102" s="355"/>
      <c r="C102" s="355"/>
      <c r="D102" s="360"/>
      <c r="E102" s="360"/>
    </row>
    <row r="103" spans="1:5" ht="15">
      <c r="A103" s="355"/>
      <c r="B103" s="355"/>
      <c r="C103" s="355"/>
      <c r="D103" s="360"/>
      <c r="E103" s="360"/>
    </row>
    <row r="104" spans="1:5" ht="15">
      <c r="A104" s="355"/>
      <c r="B104" s="355"/>
      <c r="C104" s="355"/>
      <c r="D104" s="360"/>
      <c r="E104" s="360"/>
    </row>
    <row r="105" spans="1:5" ht="15">
      <c r="A105" s="355"/>
      <c r="B105" s="355"/>
      <c r="C105" s="355"/>
      <c r="D105" s="360"/>
      <c r="E105" s="360"/>
    </row>
    <row r="106" spans="1:5" ht="15">
      <c r="A106" s="355"/>
      <c r="B106" s="355"/>
      <c r="C106" s="355"/>
      <c r="D106" s="360"/>
      <c r="E106" s="360"/>
    </row>
    <row r="107" spans="1:5" ht="15">
      <c r="A107" s="355"/>
      <c r="B107" s="355"/>
      <c r="C107" s="355"/>
      <c r="D107" s="360"/>
      <c r="E107" s="360"/>
    </row>
    <row r="108" spans="1:5" ht="15">
      <c r="A108" s="355"/>
      <c r="B108" s="355"/>
      <c r="C108" s="355"/>
      <c r="D108" s="360"/>
      <c r="E108" s="360"/>
    </row>
    <row r="109" spans="1:5" ht="15">
      <c r="A109" s="355"/>
      <c r="B109" s="355"/>
      <c r="C109" s="355"/>
      <c r="D109" s="360"/>
      <c r="E109" s="360"/>
    </row>
    <row r="110" spans="1:5" ht="15">
      <c r="A110" s="355"/>
      <c r="B110" s="355"/>
      <c r="C110" s="355"/>
      <c r="D110" s="360"/>
      <c r="E110" s="360"/>
    </row>
    <row r="111" spans="1:5" ht="15">
      <c r="A111" s="355"/>
      <c r="B111" s="355"/>
      <c r="C111" s="355"/>
      <c r="D111" s="360"/>
      <c r="E111" s="360"/>
    </row>
    <row r="112" spans="1:5" ht="15">
      <c r="A112" s="355"/>
      <c r="B112" s="355"/>
      <c r="C112" s="355"/>
      <c r="D112" s="360"/>
      <c r="E112" s="360"/>
    </row>
    <row r="113" spans="1:5" ht="15">
      <c r="A113" s="355"/>
      <c r="B113" s="355"/>
      <c r="C113" s="355"/>
      <c r="D113" s="360"/>
      <c r="E113" s="360"/>
    </row>
    <row r="114" spans="1:5" ht="15">
      <c r="A114" s="355"/>
      <c r="B114" s="355"/>
      <c r="C114" s="355"/>
      <c r="D114" s="360"/>
      <c r="E114" s="360"/>
    </row>
    <row r="115" spans="1:5" ht="15">
      <c r="A115" s="355"/>
      <c r="B115" s="355"/>
      <c r="C115" s="355"/>
      <c r="D115" s="360"/>
      <c r="E115" s="360"/>
    </row>
    <row r="116" spans="1:5" ht="15">
      <c r="A116" s="355"/>
      <c r="B116" s="355"/>
      <c r="C116" s="355"/>
      <c r="D116" s="360"/>
      <c r="E116" s="360"/>
    </row>
    <row r="117" spans="1:5" ht="15">
      <c r="A117" s="355"/>
      <c r="B117" s="355"/>
      <c r="C117" s="355"/>
      <c r="D117" s="360"/>
      <c r="E117" s="360"/>
    </row>
    <row r="118" spans="1:5" ht="15">
      <c r="A118" s="355"/>
      <c r="B118" s="355"/>
      <c r="C118" s="355"/>
      <c r="D118" s="360"/>
      <c r="E118" s="360"/>
    </row>
    <row r="119" spans="1:5" ht="15">
      <c r="A119" s="355"/>
      <c r="B119" s="355"/>
      <c r="C119" s="355"/>
      <c r="D119" s="360"/>
      <c r="E119" s="360"/>
    </row>
    <row r="120" spans="1:5" ht="15">
      <c r="A120" s="355"/>
      <c r="B120" s="355"/>
      <c r="C120" s="355"/>
      <c r="D120" s="360"/>
      <c r="E120" s="360"/>
    </row>
    <row r="121" spans="1:5" ht="15">
      <c r="A121" s="355"/>
      <c r="B121" s="355"/>
      <c r="C121" s="355"/>
      <c r="D121" s="360"/>
      <c r="E121" s="360"/>
    </row>
    <row r="122" spans="1:5" ht="15">
      <c r="A122" s="355"/>
      <c r="B122" s="355"/>
      <c r="C122" s="355"/>
      <c r="D122" s="360"/>
      <c r="E122" s="360"/>
    </row>
    <row r="123" spans="1:5" ht="15">
      <c r="A123" s="355"/>
      <c r="B123" s="355"/>
      <c r="C123" s="355"/>
      <c r="D123" s="360"/>
      <c r="E123" s="360"/>
    </row>
    <row r="124" spans="1:5" ht="15">
      <c r="A124" s="355"/>
      <c r="B124" s="355"/>
      <c r="C124" s="355"/>
      <c r="D124" s="360"/>
      <c r="E124" s="360"/>
    </row>
    <row r="125" spans="1:5" ht="15">
      <c r="A125" s="355"/>
      <c r="B125" s="355"/>
      <c r="C125" s="355"/>
      <c r="D125" s="360"/>
      <c r="E125" s="360"/>
    </row>
    <row r="126" spans="1:5" ht="15">
      <c r="A126" s="355"/>
      <c r="B126" s="355"/>
      <c r="C126" s="355"/>
      <c r="D126" s="360"/>
      <c r="E126" s="360"/>
    </row>
    <row r="127" spans="1:5" ht="15">
      <c r="A127" s="355"/>
      <c r="B127" s="355"/>
      <c r="C127" s="355"/>
      <c r="D127" s="360"/>
      <c r="E127" s="360"/>
    </row>
    <row r="128" spans="1:5" ht="15">
      <c r="A128" s="355"/>
      <c r="B128" s="355"/>
      <c r="C128" s="355"/>
      <c r="D128" s="360"/>
      <c r="E128" s="360"/>
    </row>
    <row r="129" spans="1:5" ht="15">
      <c r="A129" s="355"/>
      <c r="B129" s="355"/>
      <c r="C129" s="355"/>
      <c r="D129" s="360"/>
      <c r="E129" s="360"/>
    </row>
    <row r="130" spans="1:5" ht="15">
      <c r="A130" s="355"/>
      <c r="B130" s="355"/>
      <c r="C130" s="355"/>
      <c r="D130" s="360"/>
      <c r="E130" s="360"/>
    </row>
    <row r="131" spans="1:5" ht="15">
      <c r="A131" s="355"/>
      <c r="B131" s="355"/>
      <c r="C131" s="355"/>
      <c r="D131" s="360"/>
      <c r="E131" s="360"/>
    </row>
    <row r="132" spans="1:5" ht="15">
      <c r="A132" s="355"/>
      <c r="B132" s="355"/>
      <c r="C132" s="355"/>
      <c r="D132" s="360"/>
      <c r="E132" s="360"/>
    </row>
    <row r="133" spans="1:5" ht="15">
      <c r="A133" s="355"/>
      <c r="B133" s="355"/>
      <c r="C133" s="355"/>
      <c r="D133" s="360"/>
      <c r="E133" s="360"/>
    </row>
    <row r="134" spans="1:5" ht="15">
      <c r="A134" s="355"/>
      <c r="B134" s="355"/>
      <c r="C134" s="355"/>
      <c r="D134" s="360"/>
      <c r="E134" s="360"/>
    </row>
    <row r="135" spans="1:5" ht="15">
      <c r="A135" s="355"/>
      <c r="B135" s="355"/>
      <c r="C135" s="355"/>
      <c r="D135" s="360"/>
      <c r="E135" s="360"/>
    </row>
    <row r="136" spans="1:5" ht="15">
      <c r="A136" s="355"/>
      <c r="B136" s="355"/>
      <c r="C136" s="355"/>
      <c r="D136" s="360"/>
      <c r="E136" s="360"/>
    </row>
    <row r="137" spans="1:5" ht="15">
      <c r="A137" s="355"/>
      <c r="B137" s="355"/>
      <c r="C137" s="355"/>
      <c r="D137" s="360"/>
      <c r="E137" s="360"/>
    </row>
    <row r="138" spans="1:5" ht="15">
      <c r="A138" s="355"/>
      <c r="B138" s="355"/>
      <c r="C138" s="355"/>
      <c r="D138" s="360"/>
      <c r="E138" s="360"/>
    </row>
    <row r="139" spans="1:5" ht="15">
      <c r="A139" s="355"/>
      <c r="B139" s="355"/>
      <c r="C139" s="355"/>
      <c r="D139" s="360"/>
      <c r="E139" s="360"/>
    </row>
    <row r="140" spans="1:5" ht="15">
      <c r="A140" s="355"/>
      <c r="B140" s="355"/>
      <c r="C140" s="355"/>
      <c r="D140" s="360"/>
      <c r="E140" s="360"/>
    </row>
    <row r="141" spans="1:5" ht="15">
      <c r="A141" s="355"/>
      <c r="B141" s="355"/>
      <c r="C141" s="355"/>
      <c r="D141" s="360"/>
      <c r="E141" s="360"/>
    </row>
    <row r="142" spans="1:5" ht="15">
      <c r="A142" s="355"/>
      <c r="B142" s="355"/>
      <c r="C142" s="355"/>
      <c r="D142" s="360"/>
      <c r="E142" s="360"/>
    </row>
    <row r="143" spans="1:5" ht="15">
      <c r="A143" s="355"/>
      <c r="B143" s="355"/>
      <c r="C143" s="355"/>
      <c r="D143" s="360"/>
      <c r="E143" s="360"/>
    </row>
    <row r="144" spans="1:5" ht="15">
      <c r="A144" s="355"/>
      <c r="B144" s="355"/>
      <c r="C144" s="355"/>
      <c r="D144" s="360"/>
      <c r="E144" s="360"/>
    </row>
    <row r="145" spans="1:5" ht="15">
      <c r="A145" s="355"/>
      <c r="B145" s="355"/>
      <c r="C145" s="355"/>
      <c r="D145" s="360"/>
      <c r="E145" s="360"/>
    </row>
    <row r="146" spans="1:5" ht="15">
      <c r="A146" s="355"/>
      <c r="B146" s="355"/>
      <c r="C146" s="355"/>
      <c r="D146" s="360"/>
      <c r="E146" s="360"/>
    </row>
    <row r="147" spans="1:5" ht="15">
      <c r="A147" s="355"/>
      <c r="B147" s="355"/>
      <c r="C147" s="355"/>
      <c r="D147" s="360"/>
      <c r="E147" s="360"/>
    </row>
    <row r="148" spans="1:5" ht="15">
      <c r="A148" s="355"/>
      <c r="B148" s="355"/>
      <c r="C148" s="355"/>
      <c r="D148" s="360"/>
      <c r="E148" s="360"/>
    </row>
    <row r="149" spans="1:5" ht="15">
      <c r="A149" s="355"/>
      <c r="B149" s="355"/>
      <c r="C149" s="355"/>
      <c r="D149" s="360"/>
      <c r="E149" s="360"/>
    </row>
    <row r="150" spans="1:5" ht="15">
      <c r="A150" s="355"/>
      <c r="B150" s="355"/>
      <c r="C150" s="355"/>
      <c r="D150" s="360"/>
      <c r="E150" s="360"/>
    </row>
    <row r="151" spans="1:5" ht="15">
      <c r="A151" s="355"/>
      <c r="B151" s="355"/>
      <c r="C151" s="355"/>
      <c r="D151" s="360"/>
      <c r="E151" s="360"/>
    </row>
    <row r="152" spans="1:5" ht="15">
      <c r="A152" s="355"/>
      <c r="B152" s="355"/>
      <c r="C152" s="355"/>
      <c r="D152" s="360"/>
      <c r="E152" s="360"/>
    </row>
    <row r="153" spans="1:5" ht="15">
      <c r="A153" s="355"/>
      <c r="B153" s="355"/>
      <c r="C153" s="355"/>
      <c r="D153" s="360"/>
      <c r="E153" s="360"/>
    </row>
    <row r="154" spans="1:5" ht="15">
      <c r="A154" s="355"/>
      <c r="B154" s="355"/>
      <c r="C154" s="355"/>
      <c r="D154" s="360"/>
      <c r="E154" s="360"/>
    </row>
    <row r="155" spans="1:5" ht="15">
      <c r="A155" s="355"/>
      <c r="B155" s="355"/>
      <c r="C155" s="355"/>
      <c r="D155" s="360"/>
      <c r="E155" s="360"/>
    </row>
    <row r="156" spans="1:5" ht="15">
      <c r="A156" s="355"/>
      <c r="B156" s="355"/>
      <c r="C156" s="355"/>
      <c r="D156" s="360"/>
      <c r="E156" s="360"/>
    </row>
    <row r="157" spans="1:5" ht="15">
      <c r="A157" s="355"/>
      <c r="B157" s="355"/>
      <c r="C157" s="355"/>
      <c r="D157" s="360"/>
      <c r="E157" s="360"/>
    </row>
    <row r="158" spans="1:5" ht="15">
      <c r="A158" s="355"/>
      <c r="B158" s="355"/>
      <c r="C158" s="355"/>
      <c r="D158" s="360"/>
      <c r="E158" s="360"/>
    </row>
    <row r="159" spans="1:5" ht="15">
      <c r="A159" s="355"/>
      <c r="B159" s="355"/>
      <c r="C159" s="355"/>
      <c r="D159" s="360"/>
      <c r="E159" s="360"/>
    </row>
    <row r="160" spans="1:5" ht="15">
      <c r="A160" s="355"/>
      <c r="B160" s="355"/>
      <c r="C160" s="355"/>
      <c r="D160" s="360"/>
      <c r="E160" s="360"/>
    </row>
    <row r="161" spans="1:5" ht="15">
      <c r="A161" s="355"/>
      <c r="B161" s="355"/>
      <c r="C161" s="355"/>
      <c r="D161" s="360"/>
      <c r="E161" s="360"/>
    </row>
    <row r="162" spans="1:5" ht="15">
      <c r="A162" s="355"/>
      <c r="B162" s="355"/>
      <c r="C162" s="355"/>
      <c r="D162" s="360"/>
      <c r="E162" s="360"/>
    </row>
    <row r="163" spans="1:5" ht="15">
      <c r="A163" s="355"/>
      <c r="B163" s="355"/>
      <c r="C163" s="355"/>
      <c r="D163" s="360"/>
      <c r="E163" s="360"/>
    </row>
    <row r="164" spans="1:5" ht="15">
      <c r="A164" s="355"/>
      <c r="B164" s="355"/>
      <c r="C164" s="355"/>
      <c r="D164" s="360"/>
      <c r="E164" s="360"/>
    </row>
    <row r="165" spans="1:5" ht="15">
      <c r="A165" s="355"/>
      <c r="B165" s="355"/>
      <c r="C165" s="355"/>
      <c r="D165" s="360"/>
      <c r="E165" s="360"/>
    </row>
    <row r="166" spans="1:5" ht="15">
      <c r="A166" s="355"/>
      <c r="B166" s="355"/>
      <c r="C166" s="355"/>
      <c r="D166" s="360"/>
      <c r="E166" s="360"/>
    </row>
    <row r="167" spans="1:5" ht="15">
      <c r="A167" s="355"/>
      <c r="B167" s="355"/>
      <c r="C167" s="355"/>
      <c r="D167" s="360"/>
      <c r="E167" s="360"/>
    </row>
    <row r="168" spans="1:5" ht="15">
      <c r="A168" s="355"/>
      <c r="B168" s="355"/>
      <c r="C168" s="355"/>
      <c r="D168" s="360"/>
      <c r="E168" s="360"/>
    </row>
    <row r="169" spans="1:5" ht="15">
      <c r="A169" s="355"/>
      <c r="B169" s="355"/>
      <c r="C169" s="355"/>
      <c r="D169" s="360"/>
      <c r="E169" s="360"/>
    </row>
    <row r="170" spans="1:5" ht="15">
      <c r="A170" s="355"/>
      <c r="B170" s="355"/>
      <c r="C170" s="355"/>
      <c r="D170" s="360"/>
      <c r="E170" s="360"/>
    </row>
    <row r="171" spans="1:5" ht="15">
      <c r="A171" s="355"/>
      <c r="B171" s="355"/>
      <c r="C171" s="355"/>
      <c r="D171" s="360"/>
      <c r="E171" s="360"/>
    </row>
    <row r="172" spans="1:5" ht="15">
      <c r="A172" s="355"/>
      <c r="B172" s="355"/>
      <c r="C172" s="355"/>
      <c r="D172" s="360"/>
      <c r="E172" s="360"/>
    </row>
    <row r="173" spans="1:5" ht="15">
      <c r="A173" s="355"/>
      <c r="B173" s="355"/>
      <c r="C173" s="355"/>
      <c r="D173" s="360"/>
      <c r="E173" s="360"/>
    </row>
    <row r="174" spans="1:5" ht="15">
      <c r="A174" s="355"/>
      <c r="B174" s="355"/>
      <c r="C174" s="355"/>
      <c r="D174" s="360"/>
      <c r="E174" s="360"/>
    </row>
    <row r="175" spans="1:5" ht="15">
      <c r="A175" s="355"/>
      <c r="B175" s="355"/>
      <c r="C175" s="355"/>
      <c r="D175" s="360"/>
      <c r="E175" s="360"/>
    </row>
    <row r="176" spans="1:5" ht="15">
      <c r="A176" s="355"/>
      <c r="B176" s="355"/>
      <c r="C176" s="355"/>
      <c r="D176" s="360"/>
      <c r="E176" s="360"/>
    </row>
    <row r="177" spans="1:5" ht="15">
      <c r="A177" s="355"/>
      <c r="B177" s="355"/>
      <c r="C177" s="355"/>
      <c r="D177" s="360"/>
      <c r="E177" s="360"/>
    </row>
    <row r="178" spans="1:5" ht="15">
      <c r="A178" s="355"/>
      <c r="B178" s="355"/>
      <c r="C178" s="355"/>
      <c r="D178" s="360"/>
      <c r="E178" s="360"/>
    </row>
    <row r="179" spans="1:5" ht="15">
      <c r="A179" s="355"/>
      <c r="B179" s="355"/>
      <c r="C179" s="355"/>
      <c r="D179" s="360"/>
      <c r="E179" s="360"/>
    </row>
    <row r="180" spans="1:5" ht="15">
      <c r="A180" s="355"/>
      <c r="B180" s="355"/>
      <c r="C180" s="355"/>
      <c r="D180" s="360"/>
      <c r="E180" s="360"/>
    </row>
    <row r="181" spans="1:5" ht="15">
      <c r="A181" s="355"/>
      <c r="B181" s="355"/>
      <c r="C181" s="355"/>
      <c r="D181" s="360"/>
      <c r="E181" s="360"/>
    </row>
    <row r="182" spans="1:5" ht="15">
      <c r="A182" s="355"/>
      <c r="B182" s="355"/>
      <c r="C182" s="355"/>
      <c r="D182" s="360"/>
      <c r="E182" s="360"/>
    </row>
    <row r="183" spans="1:5" ht="15">
      <c r="A183" s="355"/>
      <c r="B183" s="355"/>
      <c r="C183" s="355"/>
      <c r="D183" s="360"/>
      <c r="E183" s="360"/>
    </row>
    <row r="184" spans="1:5" ht="15">
      <c r="A184" s="355"/>
      <c r="B184" s="355"/>
      <c r="C184" s="355"/>
      <c r="D184" s="360"/>
      <c r="E184" s="360"/>
    </row>
    <row r="185" spans="1:5" ht="15">
      <c r="A185" s="355"/>
      <c r="B185" s="355"/>
      <c r="C185" s="355"/>
      <c r="D185" s="360"/>
      <c r="E185" s="360"/>
    </row>
    <row r="186" spans="1:5" ht="15">
      <c r="A186" s="355"/>
      <c r="B186" s="355"/>
      <c r="C186" s="355"/>
      <c r="D186" s="360"/>
      <c r="E186" s="360"/>
    </row>
    <row r="187" spans="1:5" ht="15">
      <c r="A187" s="355"/>
      <c r="B187" s="355"/>
      <c r="C187" s="355"/>
      <c r="D187" s="360"/>
      <c r="E187" s="360"/>
    </row>
    <row r="188" spans="1:5" ht="15">
      <c r="A188" s="355"/>
      <c r="B188" s="355"/>
      <c r="C188" s="355"/>
      <c r="D188" s="360"/>
      <c r="E188" s="360"/>
    </row>
    <row r="189" spans="1:5" ht="15">
      <c r="A189" s="355"/>
      <c r="B189" s="355"/>
      <c r="C189" s="355"/>
      <c r="D189" s="360"/>
      <c r="E189" s="360"/>
    </row>
    <row r="190" spans="1:5" ht="15">
      <c r="A190" s="355"/>
      <c r="B190" s="355"/>
      <c r="C190" s="355"/>
      <c r="D190" s="360"/>
      <c r="E190" s="360"/>
    </row>
    <row r="191" spans="1:5" ht="15">
      <c r="A191" s="355"/>
      <c r="B191" s="355"/>
      <c r="C191" s="355"/>
      <c r="D191" s="360"/>
      <c r="E191" s="360"/>
    </row>
    <row r="192" spans="1:5" ht="15">
      <c r="A192" s="355"/>
      <c r="B192" s="355"/>
      <c r="C192" s="355"/>
      <c r="D192" s="360"/>
      <c r="E192" s="360"/>
    </row>
    <row r="193" spans="1:5" ht="15">
      <c r="A193" s="355"/>
      <c r="B193" s="355"/>
      <c r="C193" s="355"/>
      <c r="D193" s="360"/>
      <c r="E193" s="360"/>
    </row>
    <row r="194" spans="1:5" ht="15">
      <c r="A194" s="355"/>
      <c r="B194" s="355"/>
      <c r="C194" s="355"/>
      <c r="D194" s="360"/>
      <c r="E194" s="360"/>
    </row>
    <row r="195" spans="1:5" ht="15">
      <c r="A195" s="355"/>
      <c r="B195" s="355"/>
      <c r="C195" s="355"/>
      <c r="D195" s="360"/>
      <c r="E195" s="360"/>
    </row>
    <row r="196" spans="1:5" ht="15">
      <c r="A196" s="355"/>
      <c r="B196" s="355"/>
      <c r="C196" s="355"/>
      <c r="D196" s="360"/>
      <c r="E196" s="360"/>
    </row>
    <row r="197" spans="1:5" ht="15">
      <c r="A197" s="355"/>
      <c r="B197" s="355"/>
      <c r="C197" s="355"/>
      <c r="D197" s="360"/>
      <c r="E197" s="360"/>
    </row>
    <row r="198" spans="1:5" ht="15">
      <c r="A198" s="355"/>
      <c r="B198" s="355"/>
      <c r="C198" s="355"/>
      <c r="D198" s="360"/>
      <c r="E198" s="360"/>
    </row>
    <row r="199" spans="1:5" ht="15">
      <c r="A199" s="355"/>
      <c r="B199" s="355"/>
      <c r="C199" s="355"/>
      <c r="D199" s="360"/>
      <c r="E199" s="360"/>
    </row>
    <row r="200" spans="1:5" ht="15">
      <c r="A200" s="355"/>
      <c r="B200" s="355"/>
      <c r="C200" s="355"/>
      <c r="D200" s="360"/>
      <c r="E200" s="360"/>
    </row>
    <row r="201" spans="1:5" ht="15">
      <c r="A201" s="355"/>
      <c r="B201" s="355"/>
      <c r="C201" s="355"/>
      <c r="D201" s="360"/>
      <c r="E201" s="360"/>
    </row>
    <row r="202" spans="1:5" ht="15">
      <c r="A202" s="355"/>
      <c r="B202" s="355"/>
      <c r="C202" s="355"/>
      <c r="D202" s="360"/>
      <c r="E202" s="360"/>
    </row>
    <row r="203" spans="1:5" ht="15">
      <c r="A203" s="355"/>
      <c r="B203" s="355"/>
      <c r="C203" s="355"/>
      <c r="D203" s="360"/>
      <c r="E203" s="360"/>
    </row>
    <row r="204" spans="1:5" ht="15">
      <c r="A204" s="355"/>
      <c r="B204" s="355"/>
      <c r="C204" s="355"/>
      <c r="D204" s="360"/>
      <c r="E204" s="360"/>
    </row>
    <row r="205" spans="1:5" ht="15">
      <c r="A205" s="355"/>
      <c r="B205" s="355"/>
      <c r="C205" s="355"/>
      <c r="D205" s="360"/>
      <c r="E205" s="360"/>
    </row>
    <row r="206" spans="1:5" ht="15">
      <c r="A206" s="355"/>
      <c r="B206" s="355"/>
      <c r="C206" s="355"/>
      <c r="D206" s="360"/>
      <c r="E206" s="360"/>
    </row>
    <row r="207" spans="1:5" ht="15">
      <c r="A207" s="355"/>
      <c r="B207" s="355"/>
      <c r="C207" s="355"/>
      <c r="D207" s="360"/>
      <c r="E207" s="360"/>
    </row>
    <row r="208" spans="1:5" ht="15">
      <c r="A208" s="355"/>
      <c r="B208" s="355"/>
      <c r="C208" s="355"/>
      <c r="D208" s="360"/>
      <c r="E208" s="360"/>
    </row>
    <row r="209" spans="1:5" ht="15">
      <c r="A209" s="355"/>
      <c r="B209" s="355"/>
      <c r="C209" s="355"/>
      <c r="D209" s="360"/>
      <c r="E209" s="360"/>
    </row>
    <row r="210" spans="1:5" ht="15">
      <c r="A210" s="355"/>
      <c r="B210" s="355"/>
      <c r="C210" s="355"/>
      <c r="D210" s="360"/>
      <c r="E210" s="360"/>
    </row>
    <row r="211" spans="1:5" ht="15">
      <c r="A211" s="355"/>
      <c r="B211" s="355"/>
      <c r="C211" s="355"/>
      <c r="D211" s="360"/>
      <c r="E211" s="360"/>
    </row>
    <row r="212" spans="1:5" ht="15">
      <c r="A212" s="355"/>
      <c r="B212" s="355"/>
      <c r="C212" s="355"/>
      <c r="D212" s="360"/>
      <c r="E212" s="360"/>
    </row>
    <row r="213" spans="1:5" ht="15">
      <c r="A213" s="355"/>
      <c r="B213" s="355"/>
      <c r="C213" s="355"/>
      <c r="D213" s="360"/>
      <c r="E213" s="360"/>
    </row>
    <row r="214" spans="1:5" ht="15">
      <c r="A214" s="355"/>
      <c r="B214" s="355"/>
      <c r="C214" s="355"/>
      <c r="D214" s="360"/>
      <c r="E214" s="360"/>
    </row>
    <row r="215" spans="1:5" ht="15">
      <c r="A215" s="355"/>
      <c r="B215" s="355"/>
      <c r="C215" s="355"/>
      <c r="D215" s="360"/>
      <c r="E215" s="360"/>
    </row>
    <row r="216" spans="1:5" ht="15">
      <c r="A216" s="355"/>
      <c r="B216" s="355"/>
      <c r="C216" s="355"/>
      <c r="D216" s="360"/>
      <c r="E216" s="360"/>
    </row>
    <row r="217" spans="1:5" ht="15">
      <c r="A217" s="355"/>
      <c r="B217" s="355"/>
      <c r="C217" s="355"/>
      <c r="D217" s="360"/>
      <c r="E217" s="360"/>
    </row>
    <row r="218" spans="1:5" ht="15">
      <c r="A218" s="355"/>
      <c r="B218" s="355"/>
      <c r="C218" s="355"/>
      <c r="D218" s="360"/>
      <c r="E218" s="360"/>
    </row>
    <row r="219" spans="1:5" ht="15">
      <c r="A219" s="355"/>
      <c r="B219" s="355"/>
      <c r="C219" s="355"/>
      <c r="D219" s="360"/>
      <c r="E219" s="360"/>
    </row>
    <row r="220" spans="1:5" ht="15">
      <c r="A220" s="355"/>
      <c r="B220" s="355"/>
      <c r="C220" s="355"/>
      <c r="D220" s="360"/>
      <c r="E220" s="360"/>
    </row>
    <row r="221" spans="1:5" ht="15">
      <c r="A221" s="355"/>
      <c r="B221" s="355"/>
      <c r="C221" s="355"/>
      <c r="D221" s="360"/>
      <c r="E221" s="360"/>
    </row>
    <row r="222" spans="1:5" ht="15">
      <c r="A222" s="355"/>
      <c r="B222" s="355"/>
      <c r="C222" s="355"/>
      <c r="D222" s="360"/>
      <c r="E222" s="360"/>
    </row>
    <row r="223" spans="1:5" ht="15">
      <c r="A223" s="355"/>
      <c r="B223" s="355"/>
      <c r="C223" s="355"/>
      <c r="D223" s="360"/>
      <c r="E223" s="360"/>
    </row>
    <row r="224" spans="1:5" ht="15">
      <c r="A224" s="355"/>
      <c r="B224" s="355"/>
      <c r="C224" s="355"/>
      <c r="D224" s="360"/>
      <c r="E224" s="360"/>
    </row>
    <row r="225" spans="1:5" ht="15">
      <c r="A225" s="355"/>
      <c r="B225" s="355"/>
      <c r="C225" s="355"/>
      <c r="D225" s="360"/>
      <c r="E225" s="360"/>
    </row>
    <row r="226" spans="1:5" ht="15">
      <c r="A226" s="355"/>
      <c r="B226" s="355"/>
      <c r="C226" s="355"/>
      <c r="D226" s="360"/>
      <c r="E226" s="360"/>
    </row>
    <row r="227" spans="1:5" ht="15">
      <c r="A227" s="355"/>
      <c r="B227" s="355"/>
      <c r="C227" s="355"/>
      <c r="D227" s="360"/>
      <c r="E227" s="360"/>
    </row>
    <row r="228" spans="1:5" ht="15">
      <c r="A228" s="355"/>
      <c r="B228" s="355"/>
      <c r="C228" s="355"/>
      <c r="D228" s="360"/>
      <c r="E228" s="360"/>
    </row>
    <row r="229" spans="1:5" ht="15">
      <c r="A229" s="355"/>
      <c r="B229" s="355"/>
      <c r="C229" s="355"/>
      <c r="D229" s="360"/>
      <c r="E229" s="360"/>
    </row>
    <row r="230" spans="1:5" ht="15">
      <c r="A230" s="355"/>
      <c r="B230" s="355"/>
      <c r="C230" s="355"/>
      <c r="D230" s="360"/>
      <c r="E230" s="360"/>
    </row>
    <row r="231" spans="1:5" ht="15">
      <c r="A231" s="355"/>
      <c r="B231" s="355"/>
      <c r="C231" s="355"/>
      <c r="D231" s="360"/>
      <c r="E231" s="360"/>
    </row>
    <row r="232" spans="1:5" ht="15">
      <c r="A232" s="355"/>
      <c r="B232" s="355"/>
      <c r="C232" s="355"/>
      <c r="D232" s="360"/>
      <c r="E232" s="360"/>
    </row>
    <row r="233" spans="1:5" ht="15">
      <c r="A233" s="355"/>
      <c r="B233" s="355"/>
      <c r="C233" s="355"/>
      <c r="D233" s="360"/>
      <c r="E233" s="360"/>
    </row>
    <row r="234" spans="1:5" ht="15">
      <c r="A234" s="355"/>
      <c r="B234" s="355"/>
      <c r="C234" s="355"/>
      <c r="D234" s="360"/>
      <c r="E234" s="360"/>
    </row>
    <row r="235" spans="1:5" ht="15">
      <c r="A235" s="355"/>
      <c r="B235" s="355"/>
      <c r="C235" s="355"/>
      <c r="D235" s="360"/>
      <c r="E235" s="360"/>
    </row>
    <row r="236" spans="1:5" ht="15">
      <c r="A236" s="355"/>
      <c r="B236" s="355"/>
      <c r="C236" s="355"/>
      <c r="D236" s="360"/>
      <c r="E236" s="360"/>
    </row>
    <row r="237" spans="1:5" ht="15">
      <c r="A237" s="355"/>
      <c r="B237" s="355"/>
      <c r="C237" s="355"/>
      <c r="D237" s="360"/>
      <c r="E237" s="360"/>
    </row>
    <row r="238" spans="1:5" ht="15">
      <c r="A238" s="355"/>
      <c r="B238" s="355"/>
      <c r="C238" s="355"/>
      <c r="D238" s="360"/>
      <c r="E238" s="360"/>
    </row>
    <row r="239" spans="1:5" ht="15">
      <c r="A239" s="355"/>
      <c r="B239" s="355"/>
      <c r="C239" s="355"/>
      <c r="D239" s="360"/>
      <c r="E239" s="360"/>
    </row>
    <row r="240" spans="1:5" ht="15">
      <c r="A240" s="355"/>
      <c r="B240" s="355"/>
      <c r="C240" s="355"/>
      <c r="D240" s="360"/>
      <c r="E240" s="360"/>
    </row>
    <row r="241" spans="1:5" ht="15">
      <c r="A241" s="355"/>
      <c r="B241" s="355"/>
      <c r="C241" s="355"/>
      <c r="D241" s="360"/>
      <c r="E241" s="360"/>
    </row>
    <row r="242" spans="1:5" ht="15">
      <c r="A242" s="355"/>
      <c r="B242" s="355"/>
      <c r="C242" s="355"/>
      <c r="D242" s="360"/>
      <c r="E242" s="360"/>
    </row>
    <row r="243" spans="1:5" ht="15">
      <c r="A243" s="355"/>
      <c r="B243" s="355"/>
      <c r="C243" s="355"/>
      <c r="D243" s="360"/>
      <c r="E243" s="360"/>
    </row>
    <row r="244" spans="1:5" ht="15">
      <c r="A244" s="355"/>
      <c r="B244" s="355"/>
      <c r="C244" s="355"/>
      <c r="D244" s="360"/>
      <c r="E244" s="360"/>
    </row>
    <row r="245" spans="1:5" ht="15">
      <c r="A245" s="355"/>
      <c r="B245" s="355"/>
      <c r="C245" s="355"/>
      <c r="D245" s="360"/>
      <c r="E245" s="360"/>
    </row>
    <row r="246" spans="1:5" ht="15">
      <c r="A246" s="355"/>
      <c r="B246" s="355"/>
      <c r="C246" s="355"/>
      <c r="D246" s="360"/>
      <c r="E246" s="360"/>
    </row>
    <row r="247" spans="1:5" ht="15">
      <c r="A247" s="355"/>
      <c r="B247" s="355"/>
      <c r="C247" s="355"/>
      <c r="D247" s="360"/>
      <c r="E247" s="360"/>
    </row>
    <row r="248" spans="1:5" ht="15">
      <c r="A248" s="355"/>
      <c r="B248" s="355"/>
      <c r="C248" s="355"/>
      <c r="D248" s="360"/>
      <c r="E248" s="360"/>
    </row>
    <row r="249" spans="1:5" ht="15">
      <c r="A249" s="355"/>
      <c r="B249" s="355"/>
      <c r="C249" s="355"/>
      <c r="D249" s="360"/>
      <c r="E249" s="360"/>
    </row>
    <row r="250" spans="1:5" ht="15">
      <c r="A250" s="355"/>
      <c r="B250" s="355"/>
      <c r="C250" s="355"/>
      <c r="D250" s="360"/>
      <c r="E250" s="360"/>
    </row>
    <row r="251" spans="1:5" ht="15">
      <c r="A251" s="355"/>
      <c r="B251" s="355"/>
      <c r="C251" s="355"/>
      <c r="D251" s="360"/>
      <c r="E251" s="360"/>
    </row>
    <row r="252" spans="1:5" ht="15">
      <c r="A252" s="355"/>
      <c r="B252" s="355"/>
      <c r="C252" s="355"/>
      <c r="D252" s="360"/>
      <c r="E252" s="360"/>
    </row>
    <row r="253" spans="1:5" ht="15">
      <c r="A253" s="355"/>
      <c r="B253" s="355"/>
      <c r="C253" s="355"/>
      <c r="D253" s="360"/>
      <c r="E253" s="360"/>
    </row>
    <row r="254" spans="1:5" ht="15">
      <c r="A254" s="355"/>
      <c r="B254" s="355"/>
      <c r="C254" s="355"/>
      <c r="D254" s="360"/>
      <c r="E254" s="360"/>
    </row>
    <row r="255" spans="1:5" ht="15">
      <c r="A255" s="355"/>
      <c r="B255" s="355"/>
      <c r="C255" s="355"/>
      <c r="D255" s="360"/>
      <c r="E255" s="360"/>
    </row>
    <row r="256" spans="1:5" ht="15">
      <c r="A256" s="355"/>
      <c r="B256" s="355"/>
      <c r="C256" s="355"/>
      <c r="D256" s="360"/>
      <c r="E256" s="360"/>
    </row>
    <row r="257" spans="1:5" ht="15">
      <c r="A257" s="355"/>
      <c r="B257" s="355"/>
      <c r="C257" s="355"/>
      <c r="D257" s="360"/>
      <c r="E257" s="360"/>
    </row>
    <row r="258" spans="1:5" ht="15">
      <c r="A258" s="355"/>
      <c r="B258" s="355"/>
      <c r="C258" s="355"/>
      <c r="D258" s="360"/>
      <c r="E258" s="360"/>
    </row>
    <row r="259" spans="1:5" ht="15">
      <c r="A259" s="355"/>
      <c r="B259" s="355"/>
      <c r="C259" s="355"/>
      <c r="D259" s="360"/>
      <c r="E259" s="360"/>
    </row>
    <row r="260" spans="1:5" ht="15">
      <c r="A260" s="355"/>
      <c r="B260" s="355"/>
      <c r="C260" s="355"/>
      <c r="D260" s="360"/>
      <c r="E260" s="360"/>
    </row>
    <row r="261" spans="1:5" ht="15">
      <c r="A261" s="355"/>
      <c r="B261" s="355"/>
      <c r="C261" s="355"/>
      <c r="D261" s="360"/>
      <c r="E261" s="360"/>
    </row>
    <row r="262" spans="1:5" ht="15">
      <c r="A262" s="355"/>
      <c r="B262" s="355"/>
      <c r="C262" s="355"/>
      <c r="D262" s="360"/>
      <c r="E262" s="360"/>
    </row>
    <row r="263" spans="1:5" ht="15">
      <c r="A263" s="355"/>
      <c r="B263" s="355"/>
      <c r="C263" s="355"/>
      <c r="D263" s="360"/>
      <c r="E263" s="360"/>
    </row>
    <row r="264" spans="1:5" ht="15">
      <c r="A264" s="355"/>
      <c r="B264" s="355"/>
      <c r="C264" s="355"/>
      <c r="D264" s="360"/>
      <c r="E264" s="360"/>
    </row>
    <row r="265" spans="1:5" ht="15">
      <c r="A265" s="355"/>
      <c r="B265" s="355"/>
      <c r="C265" s="355"/>
      <c r="D265" s="360"/>
      <c r="E265" s="360"/>
    </row>
    <row r="266" spans="1:5" ht="15">
      <c r="A266" s="355"/>
      <c r="B266" s="355"/>
      <c r="C266" s="355"/>
      <c r="D266" s="360"/>
      <c r="E266" s="360"/>
    </row>
    <row r="267" spans="1:5" ht="15">
      <c r="A267" s="355"/>
      <c r="B267" s="355"/>
      <c r="C267" s="355"/>
      <c r="D267" s="360"/>
      <c r="E267" s="360"/>
    </row>
    <row r="268" spans="1:5" ht="15">
      <c r="A268" s="355"/>
      <c r="B268" s="355"/>
      <c r="C268" s="355"/>
      <c r="D268" s="360"/>
      <c r="E268" s="360"/>
    </row>
    <row r="269" spans="1:5" ht="15">
      <c r="A269" s="355"/>
      <c r="B269" s="355"/>
      <c r="C269" s="355"/>
      <c r="D269" s="360"/>
      <c r="E269" s="360"/>
    </row>
    <row r="270" spans="1:5" ht="15">
      <c r="A270" s="355"/>
      <c r="B270" s="355"/>
      <c r="C270" s="355"/>
      <c r="D270" s="360"/>
      <c r="E270" s="360"/>
    </row>
    <row r="271" spans="1:5" ht="15">
      <c r="A271" s="355"/>
      <c r="B271" s="355"/>
      <c r="C271" s="355"/>
      <c r="D271" s="360"/>
      <c r="E271" s="360"/>
    </row>
    <row r="272" spans="1:5" ht="15">
      <c r="A272" s="355"/>
      <c r="B272" s="355"/>
      <c r="C272" s="355"/>
      <c r="D272" s="360"/>
      <c r="E272" s="360"/>
    </row>
    <row r="273" spans="1:5" ht="15">
      <c r="A273" s="355"/>
      <c r="B273" s="355"/>
      <c r="C273" s="355"/>
      <c r="D273" s="360"/>
      <c r="E273" s="360"/>
    </row>
    <row r="274" spans="1:5" ht="15">
      <c r="A274" s="355"/>
      <c r="B274" s="355"/>
      <c r="C274" s="355"/>
      <c r="D274" s="360"/>
      <c r="E274" s="360"/>
    </row>
    <row r="275" spans="1:5" ht="15">
      <c r="A275" s="355"/>
      <c r="B275" s="355"/>
      <c r="C275" s="355"/>
      <c r="D275" s="360"/>
      <c r="E275" s="360"/>
    </row>
    <row r="276" spans="1:5" ht="15">
      <c r="A276" s="355"/>
      <c r="B276" s="355"/>
      <c r="C276" s="355"/>
      <c r="D276" s="360"/>
      <c r="E276" s="360"/>
    </row>
    <row r="277" spans="1:5" ht="15">
      <c r="A277" s="355"/>
      <c r="B277" s="355"/>
      <c r="C277" s="355"/>
      <c r="D277" s="360"/>
      <c r="E277" s="360"/>
    </row>
    <row r="278" spans="1:5" ht="15">
      <c r="A278" s="355"/>
      <c r="B278" s="355"/>
      <c r="C278" s="355"/>
      <c r="D278" s="360"/>
      <c r="E278" s="360"/>
    </row>
    <row r="279" spans="1:5" ht="15">
      <c r="A279" s="355"/>
      <c r="B279" s="355"/>
      <c r="C279" s="355"/>
      <c r="D279" s="360"/>
      <c r="E279" s="360"/>
    </row>
    <row r="280" spans="1:5" ht="15">
      <c r="A280" s="355"/>
      <c r="B280" s="355"/>
      <c r="C280" s="355"/>
      <c r="D280" s="360"/>
      <c r="E280" s="360"/>
    </row>
    <row r="281" spans="1:5" ht="15">
      <c r="A281" s="355"/>
      <c r="B281" s="355"/>
      <c r="C281" s="355"/>
      <c r="D281" s="360"/>
      <c r="E281" s="360"/>
    </row>
    <row r="282" spans="1:5" ht="15">
      <c r="A282" s="355"/>
      <c r="B282" s="355"/>
      <c r="C282" s="355"/>
      <c r="D282" s="360"/>
      <c r="E282" s="360"/>
    </row>
    <row r="283" spans="1:5" ht="15">
      <c r="A283" s="355"/>
      <c r="B283" s="355"/>
      <c r="C283" s="355"/>
      <c r="D283" s="360"/>
      <c r="E283" s="360"/>
    </row>
    <row r="284" spans="1:5" ht="15">
      <c r="A284" s="355"/>
      <c r="B284" s="355"/>
      <c r="C284" s="355"/>
      <c r="D284" s="360"/>
      <c r="E284" s="360"/>
    </row>
    <row r="285" spans="1:5" ht="15">
      <c r="A285" s="355"/>
      <c r="B285" s="355"/>
      <c r="C285" s="355"/>
      <c r="D285" s="360"/>
      <c r="E285" s="360"/>
    </row>
    <row r="286" spans="1:5" ht="15">
      <c r="A286" s="355"/>
      <c r="B286" s="355"/>
      <c r="C286" s="355"/>
      <c r="D286" s="360"/>
      <c r="E286" s="360"/>
    </row>
    <row r="287" spans="1:5" ht="15">
      <c r="A287" s="355"/>
      <c r="B287" s="355"/>
      <c r="C287" s="355"/>
      <c r="D287" s="360"/>
      <c r="E287" s="360"/>
    </row>
    <row r="288" spans="1:5" ht="15">
      <c r="A288" s="355"/>
      <c r="B288" s="355"/>
      <c r="C288" s="355"/>
      <c r="D288" s="360"/>
      <c r="E288" s="360"/>
    </row>
    <row r="289" spans="1:5" ht="15">
      <c r="A289" s="355"/>
      <c r="B289" s="355"/>
      <c r="C289" s="355"/>
      <c r="D289" s="360"/>
      <c r="E289" s="360"/>
    </row>
    <row r="290" spans="1:5" ht="15">
      <c r="A290" s="355"/>
      <c r="B290" s="355"/>
      <c r="C290" s="355"/>
      <c r="D290" s="360"/>
      <c r="E290" s="360"/>
    </row>
    <row r="291" spans="1:5" ht="15">
      <c r="A291" s="355"/>
      <c r="B291" s="355"/>
      <c r="C291" s="355"/>
      <c r="D291" s="360"/>
      <c r="E291" s="360"/>
    </row>
    <row r="292" spans="1:5" ht="15">
      <c r="A292" s="355"/>
      <c r="B292" s="355"/>
      <c r="C292" s="355"/>
      <c r="D292" s="360"/>
      <c r="E292" s="360"/>
    </row>
    <row r="293" spans="1:5" ht="15">
      <c r="A293" s="355"/>
      <c r="B293" s="355"/>
      <c r="C293" s="355"/>
      <c r="D293" s="360"/>
      <c r="E293" s="360"/>
    </row>
    <row r="294" spans="1:5" ht="15">
      <c r="A294" s="355"/>
      <c r="B294" s="355"/>
      <c r="C294" s="355"/>
      <c r="D294" s="360"/>
      <c r="E294" s="360"/>
    </row>
    <row r="295" spans="1:5" ht="15">
      <c r="A295" s="355"/>
      <c r="B295" s="355"/>
      <c r="C295" s="355"/>
      <c r="D295" s="360"/>
      <c r="E295" s="360"/>
    </row>
    <row r="296" spans="1:5" ht="15">
      <c r="A296" s="355"/>
      <c r="B296" s="355"/>
      <c r="C296" s="355"/>
      <c r="D296" s="360"/>
      <c r="E296" s="360"/>
    </row>
    <row r="297" spans="1:5" ht="15">
      <c r="A297" s="355"/>
      <c r="B297" s="355"/>
      <c r="C297" s="355"/>
      <c r="D297" s="360"/>
      <c r="E297" s="360"/>
    </row>
    <row r="298" spans="1:5" ht="15">
      <c r="A298" s="355"/>
      <c r="B298" s="355"/>
      <c r="C298" s="355"/>
      <c r="D298" s="360"/>
      <c r="E298" s="360"/>
    </row>
    <row r="299" spans="1:5" ht="15">
      <c r="A299" s="355"/>
      <c r="B299" s="355"/>
      <c r="C299" s="355"/>
      <c r="D299" s="360"/>
      <c r="E299" s="360"/>
    </row>
    <row r="300" spans="1:5" ht="15">
      <c r="A300" s="355"/>
      <c r="B300" s="355"/>
      <c r="C300" s="355"/>
      <c r="D300" s="360"/>
      <c r="E300" s="360"/>
    </row>
    <row r="301" spans="1:5" ht="15">
      <c r="A301" s="355"/>
      <c r="B301" s="355"/>
      <c r="C301" s="355"/>
      <c r="D301" s="360"/>
      <c r="E301" s="360"/>
    </row>
    <row r="302" spans="1:5" ht="15">
      <c r="A302" s="355"/>
      <c r="B302" s="355"/>
      <c r="C302" s="355"/>
      <c r="D302" s="360"/>
      <c r="E302" s="360"/>
    </row>
    <row r="303" spans="1:5" ht="15">
      <c r="A303" s="355"/>
      <c r="B303" s="355"/>
      <c r="C303" s="355"/>
      <c r="D303" s="360"/>
      <c r="E303" s="360"/>
    </row>
    <row r="304" spans="1:5" ht="15">
      <c r="A304" s="355"/>
      <c r="B304" s="355"/>
      <c r="C304" s="355"/>
      <c r="D304" s="360"/>
      <c r="E304" s="360"/>
    </row>
    <row r="305" spans="1:5" ht="15">
      <c r="A305" s="355"/>
      <c r="B305" s="355"/>
      <c r="C305" s="355"/>
      <c r="D305" s="360"/>
      <c r="E305" s="360"/>
    </row>
    <row r="306" spans="1:5" ht="15">
      <c r="A306" s="355"/>
      <c r="B306" s="355"/>
      <c r="C306" s="355"/>
      <c r="D306" s="360"/>
      <c r="E306" s="360"/>
    </row>
    <row r="307" spans="1:5" ht="15">
      <c r="A307" s="355"/>
      <c r="B307" s="355"/>
      <c r="C307" s="355"/>
      <c r="D307" s="360"/>
      <c r="E307" s="360"/>
    </row>
    <row r="308" spans="1:5" ht="15">
      <c r="A308" s="355"/>
      <c r="B308" s="355"/>
      <c r="C308" s="355"/>
      <c r="D308" s="360"/>
      <c r="E308" s="360"/>
    </row>
    <row r="309" spans="1:5" ht="15">
      <c r="A309" s="355"/>
      <c r="B309" s="355"/>
      <c r="C309" s="355"/>
      <c r="D309" s="360"/>
      <c r="E309" s="360"/>
    </row>
    <row r="310" spans="1:5" ht="15">
      <c r="A310" s="355"/>
      <c r="B310" s="355"/>
      <c r="C310" s="355"/>
      <c r="D310" s="360"/>
      <c r="E310" s="360"/>
    </row>
    <row r="311" spans="1:5" ht="15">
      <c r="A311" s="355"/>
      <c r="B311" s="355"/>
      <c r="C311" s="355"/>
      <c r="D311" s="360"/>
      <c r="E311" s="360"/>
    </row>
    <row r="312" spans="1:5" ht="15">
      <c r="A312" s="355"/>
      <c r="B312" s="355"/>
      <c r="C312" s="355"/>
      <c r="D312" s="360"/>
      <c r="E312" s="360"/>
    </row>
    <row r="313" spans="1:5" ht="15">
      <c r="A313" s="355"/>
      <c r="B313" s="355"/>
      <c r="C313" s="355"/>
      <c r="D313" s="360"/>
      <c r="E313" s="360"/>
    </row>
    <row r="314" spans="1:5" ht="15">
      <c r="A314" s="355"/>
      <c r="B314" s="355"/>
      <c r="C314" s="355"/>
      <c r="D314" s="360"/>
      <c r="E314" s="360"/>
    </row>
    <row r="315" spans="1:5" ht="15">
      <c r="A315" s="355"/>
      <c r="B315" s="355"/>
      <c r="C315" s="355"/>
      <c r="D315" s="360"/>
      <c r="E315" s="360"/>
    </row>
    <row r="316" spans="1:5" ht="15">
      <c r="A316" s="355"/>
      <c r="B316" s="355"/>
      <c r="C316" s="355"/>
      <c r="D316" s="360"/>
      <c r="E316" s="360"/>
    </row>
    <row r="317" spans="1:5" ht="15">
      <c r="A317" s="355"/>
      <c r="B317" s="355"/>
      <c r="C317" s="355"/>
      <c r="D317" s="360"/>
      <c r="E317" s="360"/>
    </row>
    <row r="318" spans="1:5" ht="15">
      <c r="A318" s="355"/>
      <c r="B318" s="355"/>
      <c r="C318" s="355"/>
      <c r="D318" s="360"/>
      <c r="E318" s="360"/>
    </row>
    <row r="319" spans="1:5" ht="15">
      <c r="A319" s="355"/>
      <c r="B319" s="355"/>
      <c r="C319" s="355"/>
      <c r="D319" s="360"/>
      <c r="E319" s="360"/>
    </row>
    <row r="320" spans="1:5" ht="15">
      <c r="A320" s="355"/>
      <c r="B320" s="355"/>
      <c r="C320" s="355"/>
      <c r="D320" s="360"/>
      <c r="E320" s="360"/>
    </row>
    <row r="321" spans="1:5" ht="15">
      <c r="A321" s="355"/>
      <c r="B321" s="355"/>
      <c r="C321" s="355"/>
      <c r="D321" s="360"/>
      <c r="E321" s="360"/>
    </row>
    <row r="322" spans="1:5" ht="15">
      <c r="A322" s="355"/>
      <c r="B322" s="355"/>
      <c r="C322" s="355"/>
      <c r="D322" s="360"/>
      <c r="E322" s="360"/>
    </row>
    <row r="323" spans="1:5" ht="15">
      <c r="A323" s="355"/>
      <c r="B323" s="355"/>
      <c r="C323" s="355"/>
      <c r="D323" s="360"/>
      <c r="E323" s="360"/>
    </row>
    <row r="324" spans="1:5" ht="15">
      <c r="A324" s="355"/>
      <c r="B324" s="355"/>
      <c r="C324" s="355"/>
      <c r="D324" s="360"/>
      <c r="E324" s="360"/>
    </row>
    <row r="325" spans="1:5" ht="15">
      <c r="A325" s="355"/>
      <c r="B325" s="355"/>
      <c r="C325" s="355"/>
      <c r="D325" s="360"/>
      <c r="E325" s="360"/>
    </row>
    <row r="326" spans="1:5" ht="15">
      <c r="A326" s="355"/>
      <c r="B326" s="355"/>
      <c r="C326" s="355"/>
      <c r="D326" s="360"/>
      <c r="E326" s="360"/>
    </row>
    <row r="327" spans="1:5" ht="15">
      <c r="A327" s="355"/>
      <c r="B327" s="355"/>
      <c r="C327" s="355"/>
      <c r="D327" s="360"/>
      <c r="E327" s="360"/>
    </row>
    <row r="328" spans="1:5" ht="15">
      <c r="A328" s="355"/>
      <c r="B328" s="355"/>
      <c r="C328" s="355"/>
      <c r="D328" s="360"/>
      <c r="E328" s="360"/>
    </row>
    <row r="329" spans="1:5" ht="15">
      <c r="A329" s="355"/>
      <c r="B329" s="355"/>
      <c r="C329" s="355"/>
      <c r="D329" s="360"/>
      <c r="E329" s="360"/>
    </row>
    <row r="330" spans="1:5" ht="15">
      <c r="A330" s="355"/>
      <c r="B330" s="355"/>
      <c r="C330" s="355"/>
      <c r="D330" s="360"/>
      <c r="E330" s="360"/>
    </row>
    <row r="331" spans="1:5" ht="15">
      <c r="A331" s="355"/>
      <c r="B331" s="355"/>
      <c r="C331" s="355"/>
      <c r="D331" s="360"/>
      <c r="E331" s="360"/>
    </row>
    <row r="332" spans="1:5" ht="15">
      <c r="A332" s="355"/>
      <c r="B332" s="355"/>
      <c r="C332" s="355"/>
      <c r="D332" s="360"/>
      <c r="E332" s="360"/>
    </row>
    <row r="333" spans="1:5" ht="15">
      <c r="A333" s="355"/>
      <c r="B333" s="355"/>
      <c r="C333" s="355"/>
      <c r="D333" s="360"/>
      <c r="E333" s="360"/>
    </row>
    <row r="334" spans="1:5" ht="15">
      <c r="A334" s="355"/>
      <c r="B334" s="355"/>
      <c r="C334" s="355"/>
      <c r="D334" s="360"/>
      <c r="E334" s="360"/>
    </row>
    <row r="335" spans="1:5" ht="15">
      <c r="A335" s="355"/>
      <c r="B335" s="355"/>
      <c r="C335" s="355"/>
      <c r="D335" s="360"/>
      <c r="E335" s="360"/>
    </row>
    <row r="336" spans="1:5" ht="15">
      <c r="A336" s="355"/>
      <c r="B336" s="355"/>
      <c r="C336" s="355"/>
      <c r="D336" s="360"/>
      <c r="E336" s="360"/>
    </row>
    <row r="337" spans="1:5" ht="15">
      <c r="A337" s="355"/>
      <c r="B337" s="355"/>
      <c r="C337" s="355"/>
      <c r="D337" s="360"/>
      <c r="E337" s="360"/>
    </row>
    <row r="338" spans="1:5" ht="15">
      <c r="A338" s="355"/>
      <c r="B338" s="355"/>
      <c r="C338" s="355"/>
      <c r="D338" s="360"/>
      <c r="E338" s="360"/>
    </row>
    <row r="339" spans="1:5" ht="15">
      <c r="A339" s="355"/>
      <c r="B339" s="355"/>
      <c r="C339" s="355"/>
      <c r="D339" s="360"/>
      <c r="E339" s="360"/>
    </row>
    <row r="340" spans="1:5" ht="15">
      <c r="A340" s="355"/>
      <c r="B340" s="355"/>
      <c r="C340" s="355"/>
      <c r="D340" s="360"/>
      <c r="E340" s="360"/>
    </row>
    <row r="341" spans="1:5" ht="15">
      <c r="A341" s="355"/>
      <c r="B341" s="355"/>
      <c r="C341" s="355"/>
      <c r="D341" s="360"/>
      <c r="E341" s="360"/>
    </row>
    <row r="342" spans="1:5" ht="15">
      <c r="A342" s="355"/>
      <c r="B342" s="355"/>
      <c r="C342" s="355"/>
      <c r="D342" s="360"/>
      <c r="E342" s="360"/>
    </row>
    <row r="343" spans="1:5" ht="15">
      <c r="A343" s="355"/>
      <c r="B343" s="355"/>
      <c r="C343" s="355"/>
      <c r="D343" s="360"/>
      <c r="E343" s="360"/>
    </row>
    <row r="344" spans="1:5" ht="15">
      <c r="A344" s="355"/>
      <c r="B344" s="355"/>
      <c r="C344" s="355"/>
      <c r="D344" s="360"/>
      <c r="E344" s="360"/>
    </row>
    <row r="345" spans="1:5" ht="15">
      <c r="A345" s="355"/>
      <c r="B345" s="355"/>
      <c r="C345" s="355"/>
      <c r="D345" s="360"/>
      <c r="E345" s="360"/>
    </row>
    <row r="346" spans="1:5" ht="15">
      <c r="A346" s="355"/>
      <c r="B346" s="355"/>
      <c r="C346" s="355"/>
      <c r="D346" s="360"/>
      <c r="E346" s="360"/>
    </row>
    <row r="347" spans="1:5" ht="15">
      <c r="A347" s="355"/>
      <c r="B347" s="355"/>
      <c r="C347" s="355"/>
      <c r="D347" s="360"/>
      <c r="E347" s="360"/>
    </row>
    <row r="348" spans="1:5" ht="15">
      <c r="A348" s="355"/>
      <c r="B348" s="355"/>
      <c r="C348" s="355"/>
      <c r="D348" s="360"/>
      <c r="E348" s="360"/>
    </row>
    <row r="349" spans="1:5" ht="15">
      <c r="A349" s="355"/>
      <c r="B349" s="355"/>
      <c r="C349" s="355"/>
      <c r="D349" s="360"/>
      <c r="E349" s="360"/>
    </row>
    <row r="350" spans="1:5" ht="15">
      <c r="A350" s="355"/>
      <c r="B350" s="355"/>
      <c r="C350" s="355"/>
      <c r="D350" s="360"/>
      <c r="E350" s="360"/>
    </row>
    <row r="351" spans="1:5" ht="15">
      <c r="A351" s="355"/>
      <c r="B351" s="355"/>
      <c r="C351" s="355"/>
      <c r="D351" s="360"/>
      <c r="E351" s="360"/>
    </row>
    <row r="352" spans="1:5" ht="15">
      <c r="A352" s="355"/>
      <c r="B352" s="355"/>
      <c r="C352" s="355"/>
      <c r="D352" s="360"/>
      <c r="E352" s="360"/>
    </row>
    <row r="353" spans="1:5" ht="15">
      <c r="A353" s="355"/>
      <c r="B353" s="355"/>
      <c r="C353" s="355"/>
      <c r="D353" s="360"/>
      <c r="E353" s="360"/>
    </row>
    <row r="354" spans="1:5" ht="15">
      <c r="A354" s="355"/>
      <c r="B354" s="355"/>
      <c r="C354" s="355"/>
      <c r="D354" s="360"/>
      <c r="E354" s="360"/>
    </row>
    <row r="355" spans="1:5" ht="15">
      <c r="A355" s="355"/>
      <c r="B355" s="355"/>
      <c r="C355" s="355"/>
      <c r="D355" s="360"/>
      <c r="E355" s="360"/>
    </row>
    <row r="356" spans="1:5" ht="15">
      <c r="A356" s="355"/>
      <c r="B356" s="355"/>
      <c r="C356" s="355"/>
      <c r="D356" s="360"/>
      <c r="E356" s="360"/>
    </row>
    <row r="357" spans="1:5" ht="15">
      <c r="A357" s="355"/>
      <c r="B357" s="355"/>
      <c r="C357" s="355"/>
      <c r="D357" s="360"/>
      <c r="E357" s="360"/>
    </row>
    <row r="358" spans="1:5" ht="15">
      <c r="A358" s="355"/>
      <c r="B358" s="355"/>
      <c r="C358" s="355"/>
      <c r="D358" s="360"/>
      <c r="E358" s="360"/>
    </row>
    <row r="359" spans="1:5" ht="15">
      <c r="A359" s="355"/>
      <c r="B359" s="355"/>
      <c r="C359" s="355"/>
      <c r="D359" s="360"/>
      <c r="E359" s="360"/>
    </row>
    <row r="360" spans="1:5" ht="15">
      <c r="A360" s="355"/>
      <c r="B360" s="355"/>
      <c r="C360" s="355"/>
      <c r="D360" s="360"/>
      <c r="E360" s="360"/>
    </row>
    <row r="361" spans="1:5" ht="15">
      <c r="A361" s="355"/>
      <c r="B361" s="355"/>
      <c r="C361" s="355"/>
      <c r="D361" s="360"/>
      <c r="E361" s="360"/>
    </row>
    <row r="362" spans="1:5" ht="15">
      <c r="A362" s="355"/>
      <c r="B362" s="355"/>
      <c r="C362" s="355"/>
      <c r="D362" s="360"/>
      <c r="E362" s="360"/>
    </row>
    <row r="363" spans="1:5" ht="15">
      <c r="A363" s="355"/>
      <c r="B363" s="355"/>
      <c r="C363" s="355"/>
      <c r="D363" s="360"/>
      <c r="E363" s="360"/>
    </row>
    <row r="364" spans="1:5" ht="15">
      <c r="A364" s="355"/>
      <c r="B364" s="355"/>
      <c r="C364" s="355"/>
      <c r="D364" s="360"/>
      <c r="E364" s="360"/>
    </row>
    <row r="365" spans="1:5" ht="15">
      <c r="A365" s="355"/>
      <c r="B365" s="355"/>
      <c r="C365" s="355"/>
      <c r="D365" s="360"/>
      <c r="E365" s="360"/>
    </row>
    <row r="366" spans="1:5" ht="15">
      <c r="A366" s="355"/>
      <c r="B366" s="355"/>
      <c r="C366" s="355"/>
      <c r="D366" s="360"/>
      <c r="E366" s="360"/>
    </row>
    <row r="367" spans="1:5" ht="15">
      <c r="A367" s="355"/>
      <c r="B367" s="355"/>
      <c r="C367" s="355"/>
      <c r="D367" s="360"/>
      <c r="E367" s="360"/>
    </row>
    <row r="368" spans="1:5" ht="15">
      <c r="A368" s="355"/>
      <c r="B368" s="355"/>
      <c r="C368" s="355"/>
      <c r="D368" s="360"/>
      <c r="E368" s="360"/>
    </row>
    <row r="369" spans="1:5" ht="15">
      <c r="A369" s="355"/>
      <c r="B369" s="355"/>
      <c r="C369" s="355"/>
      <c r="D369" s="360"/>
      <c r="E369" s="360"/>
    </row>
    <row r="370" spans="1:5" ht="15">
      <c r="A370" s="355"/>
      <c r="B370" s="355"/>
      <c r="C370" s="355"/>
      <c r="D370" s="360"/>
      <c r="E370" s="360"/>
    </row>
    <row r="371" spans="1:5" ht="15">
      <c r="A371" s="355"/>
      <c r="B371" s="355"/>
      <c r="C371" s="355"/>
      <c r="D371" s="360"/>
      <c r="E371" s="360"/>
    </row>
    <row r="372" spans="1:5" ht="15">
      <c r="A372" s="355"/>
      <c r="B372" s="355"/>
      <c r="C372" s="355"/>
      <c r="D372" s="360"/>
      <c r="E372" s="360"/>
    </row>
    <row r="373" spans="1:5" ht="15">
      <c r="A373" s="355"/>
      <c r="B373" s="355"/>
      <c r="C373" s="355"/>
      <c r="D373" s="360"/>
      <c r="E373" s="360"/>
    </row>
    <row r="374" spans="1:5" ht="15">
      <c r="A374" s="355"/>
      <c r="B374" s="355"/>
      <c r="C374" s="355"/>
      <c r="D374" s="360"/>
      <c r="E374" s="360"/>
    </row>
    <row r="375" spans="1:5" ht="15">
      <c r="A375" s="355"/>
      <c r="B375" s="355"/>
      <c r="C375" s="355"/>
      <c r="D375" s="360"/>
      <c r="E375" s="360"/>
    </row>
    <row r="376" spans="1:5" ht="15">
      <c r="A376" s="355"/>
      <c r="B376" s="355"/>
      <c r="C376" s="355"/>
      <c r="D376" s="360"/>
      <c r="E376" s="360"/>
    </row>
    <row r="377" spans="1:5" ht="15">
      <c r="A377" s="355"/>
      <c r="B377" s="355"/>
      <c r="C377" s="355"/>
      <c r="D377" s="360"/>
      <c r="E377" s="360"/>
    </row>
    <row r="378" spans="1:5" ht="15">
      <c r="A378" s="355"/>
      <c r="B378" s="355"/>
      <c r="C378" s="355"/>
      <c r="D378" s="360"/>
      <c r="E378" s="360"/>
    </row>
    <row r="379" spans="1:5" ht="15">
      <c r="A379" s="355"/>
      <c r="B379" s="355"/>
      <c r="C379" s="355"/>
      <c r="D379" s="360"/>
      <c r="E379" s="360"/>
    </row>
    <row r="380" spans="1:5" ht="15">
      <c r="A380" s="355"/>
      <c r="B380" s="355"/>
      <c r="C380" s="355"/>
      <c r="D380" s="360"/>
      <c r="E380" s="360"/>
    </row>
    <row r="381" spans="1:5" ht="15">
      <c r="A381" s="355"/>
      <c r="B381" s="355"/>
      <c r="C381" s="355"/>
      <c r="D381" s="360"/>
      <c r="E381" s="360"/>
    </row>
    <row r="382" spans="1:5" ht="15">
      <c r="A382" s="355"/>
      <c r="B382" s="355"/>
      <c r="C382" s="355"/>
      <c r="D382" s="360"/>
      <c r="E382" s="360"/>
    </row>
    <row r="383" spans="1:5" ht="15">
      <c r="A383" s="355"/>
      <c r="B383" s="355"/>
      <c r="C383" s="355"/>
      <c r="D383" s="360"/>
      <c r="E383" s="360"/>
    </row>
    <row r="384" spans="1:5" ht="15">
      <c r="A384" s="355"/>
      <c r="B384" s="355"/>
      <c r="C384" s="355"/>
      <c r="D384" s="360"/>
      <c r="E384" s="360"/>
    </row>
    <row r="385" spans="1:5" ht="15">
      <c r="A385" s="355"/>
      <c r="B385" s="355"/>
      <c r="C385" s="355"/>
      <c r="D385" s="360"/>
      <c r="E385" s="360"/>
    </row>
    <row r="386" spans="1:5" ht="15">
      <c r="A386" s="355"/>
      <c r="B386" s="355"/>
      <c r="C386" s="355"/>
      <c r="D386" s="360"/>
      <c r="E386" s="360"/>
    </row>
    <row r="387" spans="1:5" ht="15">
      <c r="A387" s="355"/>
      <c r="B387" s="355"/>
      <c r="C387" s="355"/>
      <c r="D387" s="360"/>
      <c r="E387" s="360"/>
    </row>
    <row r="388" spans="1:5" ht="15">
      <c r="A388" s="355"/>
      <c r="B388" s="355"/>
      <c r="C388" s="355"/>
      <c r="D388" s="360"/>
      <c r="E388" s="360"/>
    </row>
    <row r="389" spans="1:5" ht="15">
      <c r="A389" s="355"/>
      <c r="B389" s="355"/>
      <c r="C389" s="355"/>
      <c r="D389" s="360"/>
      <c r="E389" s="360"/>
    </row>
    <row r="390" spans="1:5" ht="15">
      <c r="A390" s="355"/>
      <c r="B390" s="355"/>
      <c r="C390" s="355"/>
      <c r="D390" s="360"/>
      <c r="E390" s="360"/>
    </row>
    <row r="391" spans="1:5" ht="15">
      <c r="A391" s="355"/>
      <c r="B391" s="355"/>
      <c r="C391" s="355"/>
      <c r="D391" s="360"/>
      <c r="E391" s="360"/>
    </row>
    <row r="392" spans="1:5" ht="15">
      <c r="A392" s="355"/>
      <c r="B392" s="355"/>
      <c r="C392" s="355"/>
      <c r="D392" s="360"/>
      <c r="E392" s="360"/>
    </row>
    <row r="393" spans="1:5" ht="15">
      <c r="A393" s="355"/>
      <c r="B393" s="355"/>
      <c r="C393" s="355"/>
      <c r="D393" s="360"/>
      <c r="E393" s="360"/>
    </row>
    <row r="394" spans="1:5" ht="15">
      <c r="A394" s="355"/>
      <c r="B394" s="355"/>
      <c r="C394" s="355"/>
      <c r="D394" s="360"/>
      <c r="E394" s="360"/>
    </row>
    <row r="395" spans="1:5" ht="15">
      <c r="A395" s="355"/>
      <c r="B395" s="355"/>
      <c r="C395" s="355"/>
      <c r="D395" s="360"/>
      <c r="E395" s="360"/>
    </row>
    <row r="396" spans="1:5" ht="15">
      <c r="A396" s="355"/>
      <c r="B396" s="355"/>
      <c r="C396" s="355"/>
      <c r="D396" s="360"/>
      <c r="E396" s="360"/>
    </row>
    <row r="397" spans="1:5" ht="15">
      <c r="A397" s="355"/>
      <c r="B397" s="355"/>
      <c r="C397" s="355"/>
      <c r="D397" s="360"/>
      <c r="E397" s="360"/>
    </row>
    <row r="398" spans="1:5" ht="15">
      <c r="A398" s="355"/>
      <c r="B398" s="355"/>
      <c r="C398" s="355"/>
      <c r="D398" s="360"/>
      <c r="E398" s="360"/>
    </row>
    <row r="399" spans="1:5" ht="15">
      <c r="A399" s="355"/>
      <c r="B399" s="355"/>
      <c r="C399" s="355"/>
      <c r="D399" s="360"/>
      <c r="E399" s="360"/>
    </row>
    <row r="400" spans="1:5" ht="15">
      <c r="A400" s="355"/>
      <c r="B400" s="355"/>
      <c r="C400" s="355"/>
      <c r="D400" s="360"/>
      <c r="E400" s="360"/>
    </row>
    <row r="401" spans="1:5" ht="15">
      <c r="A401" s="355"/>
      <c r="B401" s="355"/>
      <c r="C401" s="355"/>
      <c r="D401" s="360"/>
      <c r="E401" s="360"/>
    </row>
    <row r="402" spans="1:5" ht="15">
      <c r="A402" s="355"/>
      <c r="B402" s="355"/>
      <c r="C402" s="355"/>
      <c r="D402" s="360"/>
      <c r="E402" s="360"/>
    </row>
    <row r="403" spans="1:5" ht="15">
      <c r="A403" s="355"/>
      <c r="B403" s="355"/>
      <c r="C403" s="355"/>
      <c r="D403" s="360"/>
      <c r="E403" s="360"/>
    </row>
    <row r="404" spans="1:5" ht="15">
      <c r="A404" s="355"/>
      <c r="B404" s="355"/>
      <c r="C404" s="355"/>
      <c r="D404" s="360"/>
      <c r="E404" s="360"/>
    </row>
    <row r="405" spans="1:5" ht="15">
      <c r="A405" s="355"/>
      <c r="B405" s="355"/>
      <c r="C405" s="355"/>
      <c r="D405" s="360"/>
      <c r="E405" s="360"/>
    </row>
    <row r="406" spans="1:5" ht="15">
      <c r="A406" s="355"/>
      <c r="B406" s="355"/>
      <c r="C406" s="355"/>
      <c r="D406" s="360"/>
      <c r="E406" s="360"/>
    </row>
    <row r="407" spans="1:5" ht="15">
      <c r="A407" s="355"/>
      <c r="B407" s="355"/>
      <c r="C407" s="355"/>
      <c r="D407" s="360"/>
      <c r="E407" s="360"/>
    </row>
    <row r="408" spans="1:5" ht="15">
      <c r="A408" s="355"/>
      <c r="B408" s="355"/>
      <c r="C408" s="355"/>
      <c r="D408" s="360"/>
      <c r="E408" s="360"/>
    </row>
    <row r="409" spans="1:5" ht="15">
      <c r="A409" s="355"/>
      <c r="B409" s="355"/>
      <c r="C409" s="355"/>
      <c r="D409" s="360"/>
      <c r="E409" s="360"/>
    </row>
    <row r="410" spans="1:5" ht="15">
      <c r="A410" s="355"/>
      <c r="B410" s="355"/>
      <c r="C410" s="355"/>
      <c r="D410" s="360"/>
      <c r="E410" s="360"/>
    </row>
    <row r="411" spans="1:5" ht="15">
      <c r="A411" s="355"/>
      <c r="B411" s="355"/>
      <c r="C411" s="355"/>
      <c r="D411" s="360"/>
      <c r="E411" s="360"/>
    </row>
    <row r="412" spans="1:5" ht="15">
      <c r="A412" s="355"/>
      <c r="B412" s="355"/>
      <c r="C412" s="355"/>
      <c r="D412" s="360"/>
      <c r="E412" s="360"/>
    </row>
    <row r="413" spans="1:5" ht="15">
      <c r="A413" s="355"/>
      <c r="B413" s="355"/>
      <c r="C413" s="355"/>
      <c r="D413" s="360"/>
      <c r="E413" s="360"/>
    </row>
    <row r="414" spans="1:5" ht="15">
      <c r="A414" s="355"/>
      <c r="B414" s="355"/>
      <c r="C414" s="355"/>
      <c r="D414" s="360"/>
      <c r="E414" s="360"/>
    </row>
    <row r="415" spans="1:5" ht="15">
      <c r="A415" s="355"/>
      <c r="B415" s="355"/>
      <c r="C415" s="355"/>
      <c r="D415" s="360"/>
      <c r="E415" s="360"/>
    </row>
    <row r="416" spans="1:5" ht="15">
      <c r="A416" s="355"/>
      <c r="B416" s="355"/>
      <c r="C416" s="355"/>
      <c r="D416" s="360"/>
      <c r="E416" s="360"/>
    </row>
    <row r="417" spans="1:5" ht="15">
      <c r="A417" s="355"/>
      <c r="B417" s="355"/>
      <c r="C417" s="355"/>
      <c r="D417" s="360"/>
      <c r="E417" s="360"/>
    </row>
    <row r="418" spans="1:5" ht="15">
      <c r="A418" s="355"/>
      <c r="B418" s="355"/>
      <c r="C418" s="355"/>
      <c r="D418" s="360"/>
      <c r="E418" s="360"/>
    </row>
    <row r="419" spans="1:5" ht="15">
      <c r="A419" s="355"/>
      <c r="B419" s="355"/>
      <c r="C419" s="355"/>
      <c r="D419" s="360"/>
      <c r="E419" s="360"/>
    </row>
    <row r="420" spans="1:5" ht="15">
      <c r="A420" s="355"/>
      <c r="B420" s="355"/>
      <c r="C420" s="355"/>
      <c r="D420" s="360"/>
      <c r="E420" s="360"/>
    </row>
    <row r="421" spans="1:5" ht="15">
      <c r="A421" s="355"/>
      <c r="B421" s="355"/>
      <c r="C421" s="355"/>
      <c r="D421" s="360"/>
      <c r="E421" s="360"/>
    </row>
    <row r="422" spans="1:5" ht="15">
      <c r="A422" s="355"/>
      <c r="B422" s="355"/>
      <c r="C422" s="355"/>
      <c r="D422" s="360"/>
      <c r="E422" s="360"/>
    </row>
    <row r="423" spans="1:5" ht="15">
      <c r="A423" s="355"/>
      <c r="B423" s="355"/>
      <c r="C423" s="355"/>
      <c r="D423" s="360"/>
      <c r="E423" s="360"/>
    </row>
    <row r="424" spans="1:5" ht="15">
      <c r="A424" s="355"/>
      <c r="B424" s="355"/>
      <c r="C424" s="355"/>
      <c r="D424" s="360"/>
      <c r="E424" s="360"/>
    </row>
    <row r="425" spans="1:5" ht="15">
      <c r="A425" s="355"/>
      <c r="B425" s="355"/>
      <c r="C425" s="355"/>
      <c r="D425" s="360"/>
      <c r="E425" s="360"/>
    </row>
    <row r="426" spans="1:5" ht="15">
      <c r="A426" s="355"/>
      <c r="B426" s="355"/>
      <c r="C426" s="355"/>
      <c r="D426" s="360"/>
      <c r="E426" s="360"/>
    </row>
    <row r="427" spans="1:5" ht="15">
      <c r="A427" s="355"/>
      <c r="B427" s="355"/>
      <c r="C427" s="355"/>
      <c r="D427" s="360"/>
      <c r="E427" s="360"/>
    </row>
    <row r="428" spans="1:5" ht="15">
      <c r="A428" s="355"/>
      <c r="B428" s="355"/>
      <c r="C428" s="355"/>
      <c r="D428" s="360"/>
      <c r="E428" s="360"/>
    </row>
    <row r="429" spans="1:5" ht="15">
      <c r="A429" s="355"/>
      <c r="B429" s="355"/>
      <c r="C429" s="355"/>
      <c r="D429" s="360"/>
      <c r="E429" s="360"/>
    </row>
    <row r="430" spans="1:5" ht="15">
      <c r="A430" s="355"/>
      <c r="B430" s="355"/>
      <c r="C430" s="355"/>
      <c r="D430" s="360"/>
      <c r="E430" s="360"/>
    </row>
    <row r="431" spans="1:5" ht="15">
      <c r="A431" s="355"/>
      <c r="B431" s="355"/>
      <c r="C431" s="355"/>
      <c r="D431" s="360"/>
      <c r="E431" s="360"/>
    </row>
    <row r="432" spans="1:5" ht="15">
      <c r="A432" s="355"/>
      <c r="B432" s="355"/>
      <c r="C432" s="355"/>
      <c r="D432" s="360"/>
      <c r="E432" s="360"/>
    </row>
    <row r="433" spans="1:5" ht="15">
      <c r="A433" s="355"/>
      <c r="B433" s="355"/>
      <c r="C433" s="355"/>
      <c r="D433" s="360"/>
      <c r="E433" s="360"/>
    </row>
    <row r="434" spans="1:5" ht="15">
      <c r="A434" s="355"/>
      <c r="B434" s="355"/>
      <c r="C434" s="355"/>
      <c r="D434" s="360"/>
      <c r="E434" s="360"/>
    </row>
    <row r="435" spans="1:5" ht="15">
      <c r="A435" s="355"/>
      <c r="B435" s="355"/>
      <c r="C435" s="355"/>
      <c r="D435" s="360"/>
      <c r="E435" s="360"/>
    </row>
    <row r="436" spans="1:5" ht="15">
      <c r="A436" s="355"/>
      <c r="B436" s="355"/>
      <c r="C436" s="355"/>
      <c r="D436" s="360"/>
      <c r="E436" s="360"/>
    </row>
    <row r="437" spans="1:5" ht="15">
      <c r="A437" s="355"/>
      <c r="B437" s="355"/>
      <c r="C437" s="355"/>
      <c r="D437" s="360"/>
      <c r="E437" s="360"/>
    </row>
    <row r="438" spans="1:5" ht="15">
      <c r="A438" s="355"/>
      <c r="B438" s="355"/>
      <c r="C438" s="355"/>
      <c r="D438" s="360"/>
      <c r="E438" s="360"/>
    </row>
    <row r="439" spans="1:5" ht="15">
      <c r="A439" s="355"/>
      <c r="B439" s="355"/>
      <c r="C439" s="355"/>
      <c r="D439" s="360"/>
      <c r="E439" s="360"/>
    </row>
    <row r="440" spans="1:5" ht="15">
      <c r="A440" s="355"/>
      <c r="B440" s="355"/>
      <c r="C440" s="355"/>
      <c r="D440" s="360"/>
      <c r="E440" s="360"/>
    </row>
    <row r="441" spans="1:5" ht="15">
      <c r="A441" s="355"/>
      <c r="B441" s="355"/>
      <c r="C441" s="355"/>
      <c r="D441" s="360"/>
      <c r="E441" s="360"/>
    </row>
    <row r="442" spans="1:5" ht="15">
      <c r="A442" s="355"/>
      <c r="B442" s="355"/>
      <c r="C442" s="355"/>
      <c r="D442" s="360"/>
      <c r="E442" s="360"/>
    </row>
    <row r="443" spans="1:5" ht="15">
      <c r="A443" s="355"/>
      <c r="B443" s="355"/>
      <c r="C443" s="355"/>
      <c r="D443" s="360"/>
      <c r="E443" s="360"/>
    </row>
    <row r="444" spans="1:5" ht="15">
      <c r="A444" s="355"/>
      <c r="B444" s="355"/>
      <c r="C444" s="355"/>
      <c r="D444" s="360"/>
      <c r="E444" s="360"/>
    </row>
    <row r="445" spans="1:5" ht="15">
      <c r="A445" s="355"/>
      <c r="B445" s="355"/>
      <c r="C445" s="355"/>
      <c r="D445" s="360"/>
      <c r="E445" s="360"/>
    </row>
    <row r="446" spans="1:5" ht="15">
      <c r="A446" s="355"/>
      <c r="B446" s="355"/>
      <c r="C446" s="355"/>
      <c r="D446" s="360"/>
      <c r="E446" s="360"/>
    </row>
    <row r="447" spans="1:5" ht="15">
      <c r="A447" s="355"/>
      <c r="B447" s="355"/>
      <c r="C447" s="355"/>
      <c r="D447" s="360"/>
      <c r="E447" s="360"/>
    </row>
    <row r="448" spans="1:5" ht="15">
      <c r="A448" s="355"/>
      <c r="B448" s="355"/>
      <c r="C448" s="355"/>
      <c r="D448" s="360"/>
      <c r="E448" s="360"/>
    </row>
    <row r="449" spans="1:5" ht="15">
      <c r="A449" s="355"/>
      <c r="B449" s="355"/>
      <c r="C449" s="355"/>
      <c r="D449" s="360"/>
      <c r="E449" s="360"/>
    </row>
    <row r="450" spans="1:5" ht="15">
      <c r="A450" s="355"/>
      <c r="B450" s="355"/>
      <c r="C450" s="355"/>
      <c r="D450" s="360"/>
      <c r="E450" s="360"/>
    </row>
    <row r="451" spans="1:5" ht="15">
      <c r="A451" s="355"/>
      <c r="B451" s="355"/>
      <c r="C451" s="355"/>
      <c r="D451" s="360"/>
      <c r="E451" s="360"/>
    </row>
    <row r="452" spans="1:5" ht="15">
      <c r="A452" s="355"/>
      <c r="B452" s="355"/>
      <c r="C452" s="355"/>
      <c r="D452" s="360"/>
      <c r="E452" s="360"/>
    </row>
    <row r="453" spans="1:5" ht="15">
      <c r="A453" s="355"/>
      <c r="B453" s="355"/>
      <c r="C453" s="355"/>
      <c r="D453" s="360"/>
      <c r="E453" s="360"/>
    </row>
    <row r="454" spans="1:5" ht="15">
      <c r="A454" s="355"/>
      <c r="B454" s="355"/>
      <c r="C454" s="355"/>
      <c r="D454" s="360"/>
      <c r="E454" s="360"/>
    </row>
    <row r="455" spans="1:5" ht="15">
      <c r="A455" s="355"/>
      <c r="B455" s="355"/>
      <c r="C455" s="355"/>
      <c r="D455" s="360"/>
      <c r="E455" s="360"/>
    </row>
    <row r="456" spans="1:5" ht="15">
      <c r="A456" s="355"/>
      <c r="B456" s="355"/>
      <c r="C456" s="355"/>
      <c r="D456" s="360"/>
      <c r="E456" s="360"/>
    </row>
    <row r="457" spans="1:5" ht="15">
      <c r="A457" s="355"/>
      <c r="B457" s="355"/>
      <c r="C457" s="355"/>
      <c r="D457" s="360"/>
      <c r="E457" s="360"/>
    </row>
    <row r="458" spans="1:5" ht="15">
      <c r="A458" s="355"/>
      <c r="B458" s="355"/>
      <c r="C458" s="355"/>
      <c r="D458" s="360"/>
      <c r="E458" s="360"/>
    </row>
    <row r="459" spans="1:5" ht="15">
      <c r="A459" s="355"/>
      <c r="B459" s="355"/>
      <c r="C459" s="355"/>
      <c r="D459" s="360"/>
      <c r="E459" s="360"/>
    </row>
    <row r="460" spans="1:5" ht="15">
      <c r="A460" s="355"/>
      <c r="B460" s="355"/>
      <c r="C460" s="355"/>
      <c r="D460" s="360"/>
      <c r="E460" s="360"/>
    </row>
    <row r="461" spans="1:5" ht="15">
      <c r="A461" s="355"/>
      <c r="B461" s="355"/>
      <c r="C461" s="355"/>
      <c r="D461" s="360"/>
      <c r="E461" s="360"/>
    </row>
    <row r="462" spans="1:5" ht="15">
      <c r="A462" s="355"/>
      <c r="B462" s="355"/>
      <c r="C462" s="355"/>
      <c r="D462" s="360"/>
      <c r="E462" s="360"/>
    </row>
    <row r="463" spans="1:5" ht="15">
      <c r="A463" s="355"/>
      <c r="B463" s="355"/>
      <c r="C463" s="355"/>
      <c r="D463" s="360"/>
      <c r="E463" s="360"/>
    </row>
    <row r="464" spans="1:5" ht="15">
      <c r="A464" s="355"/>
      <c r="B464" s="355"/>
      <c r="C464" s="355"/>
      <c r="D464" s="360"/>
      <c r="E464" s="360"/>
    </row>
    <row r="465" spans="1:5" ht="15">
      <c r="A465" s="355"/>
      <c r="B465" s="355"/>
      <c r="C465" s="355"/>
      <c r="D465" s="360"/>
      <c r="E465" s="360"/>
    </row>
    <row r="466" spans="1:5" ht="15">
      <c r="A466" s="355"/>
      <c r="B466" s="355"/>
      <c r="C466" s="355"/>
      <c r="D466" s="360"/>
      <c r="E466" s="360"/>
    </row>
    <row r="467" spans="1:5" ht="15">
      <c r="A467" s="355"/>
      <c r="B467" s="355"/>
      <c r="C467" s="355"/>
      <c r="D467" s="360"/>
      <c r="E467" s="360"/>
    </row>
    <row r="468" spans="1:5" ht="15">
      <c r="A468" s="355"/>
      <c r="B468" s="355"/>
      <c r="C468" s="355"/>
      <c r="D468" s="360"/>
      <c r="E468" s="360"/>
    </row>
    <row r="469" spans="1:5" ht="15">
      <c r="A469" s="355"/>
      <c r="B469" s="355"/>
      <c r="C469" s="355"/>
      <c r="D469" s="360"/>
      <c r="E469" s="360"/>
    </row>
    <row r="470" spans="1:5" ht="15">
      <c r="A470" s="355"/>
      <c r="B470" s="355"/>
      <c r="C470" s="355"/>
      <c r="D470" s="360"/>
      <c r="E470" s="360"/>
    </row>
    <row r="471" spans="1:5" ht="15">
      <c r="A471" s="355"/>
      <c r="B471" s="355"/>
      <c r="C471" s="355"/>
      <c r="D471" s="360"/>
      <c r="E471" s="360"/>
    </row>
    <row r="472" spans="1:5" ht="15">
      <c r="A472" s="355"/>
      <c r="B472" s="355"/>
      <c r="C472" s="355"/>
      <c r="D472" s="360"/>
      <c r="E472" s="360"/>
    </row>
    <row r="473" spans="1:5" ht="15">
      <c r="A473" s="355"/>
      <c r="B473" s="355"/>
      <c r="C473" s="355"/>
      <c r="D473" s="360"/>
      <c r="E473" s="360"/>
    </row>
    <row r="474" spans="1:5" ht="15">
      <c r="A474" s="355"/>
      <c r="B474" s="355"/>
      <c r="C474" s="355"/>
      <c r="D474" s="360"/>
      <c r="E474" s="360"/>
    </row>
    <row r="475" spans="1:5" ht="15">
      <c r="A475" s="355"/>
      <c r="B475" s="355"/>
      <c r="C475" s="355"/>
      <c r="D475" s="360"/>
      <c r="E475" s="360"/>
    </row>
    <row r="476" spans="1:5" ht="15">
      <c r="A476" s="355"/>
      <c r="B476" s="355"/>
      <c r="C476" s="355"/>
      <c r="D476" s="360"/>
      <c r="E476" s="360"/>
    </row>
    <row r="477" spans="1:5" ht="15">
      <c r="A477" s="355"/>
      <c r="B477" s="355"/>
      <c r="C477" s="355"/>
      <c r="D477" s="360"/>
      <c r="E477" s="360"/>
    </row>
    <row r="478" spans="1:5" ht="15">
      <c r="A478" s="355"/>
      <c r="B478" s="355"/>
      <c r="C478" s="355"/>
      <c r="D478" s="360"/>
      <c r="E478" s="360"/>
    </row>
    <row r="479" spans="1:5" ht="15">
      <c r="A479" s="355"/>
      <c r="B479" s="355"/>
      <c r="C479" s="355"/>
      <c r="D479" s="360"/>
      <c r="E479" s="360"/>
    </row>
    <row r="480" spans="1:5" ht="15">
      <c r="A480" s="355"/>
      <c r="B480" s="355"/>
      <c r="C480" s="355"/>
      <c r="D480" s="360"/>
      <c r="E480" s="360"/>
    </row>
    <row r="481" spans="1:5" ht="15">
      <c r="A481" s="355"/>
      <c r="B481" s="355"/>
      <c r="C481" s="355"/>
      <c r="D481" s="360"/>
      <c r="E481" s="360"/>
    </row>
    <row r="482" spans="1:5" ht="15">
      <c r="A482" s="355"/>
      <c r="B482" s="355"/>
      <c r="C482" s="355"/>
      <c r="D482" s="360"/>
      <c r="E482" s="360"/>
    </row>
    <row r="483" spans="1:5" ht="15">
      <c r="A483" s="355"/>
      <c r="B483" s="355"/>
      <c r="C483" s="355"/>
      <c r="D483" s="360"/>
      <c r="E483" s="360"/>
    </row>
    <row r="484" spans="1:5" ht="15">
      <c r="A484" s="355"/>
      <c r="B484" s="355"/>
      <c r="C484" s="355"/>
      <c r="D484" s="360"/>
      <c r="E484" s="360"/>
    </row>
    <row r="485" spans="1:5" ht="15">
      <c r="A485" s="355"/>
      <c r="B485" s="355"/>
      <c r="C485" s="355"/>
      <c r="D485" s="360"/>
      <c r="E485" s="360"/>
    </row>
    <row r="486" spans="1:5" ht="15">
      <c r="A486" s="355"/>
      <c r="B486" s="355"/>
      <c r="C486" s="355"/>
      <c r="D486" s="360"/>
      <c r="E486" s="360"/>
    </row>
    <row r="487" spans="1:5" ht="15">
      <c r="A487" s="355"/>
      <c r="B487" s="355"/>
      <c r="C487" s="355"/>
      <c r="D487" s="360"/>
      <c r="E487" s="360"/>
    </row>
    <row r="488" spans="1:5" ht="15">
      <c r="A488" s="355"/>
      <c r="B488" s="355"/>
      <c r="C488" s="355"/>
      <c r="D488" s="360"/>
      <c r="E488" s="360"/>
    </row>
    <row r="489" spans="1:5" ht="15">
      <c r="A489" s="355"/>
      <c r="B489" s="355"/>
      <c r="C489" s="355"/>
      <c r="D489" s="360"/>
      <c r="E489" s="360"/>
    </row>
    <row r="490" spans="1:5" ht="15">
      <c r="A490" s="355"/>
      <c r="B490" s="355"/>
      <c r="C490" s="355"/>
      <c r="D490" s="360"/>
      <c r="E490" s="360"/>
    </row>
    <row r="491" spans="1:5" ht="15">
      <c r="A491" s="355"/>
      <c r="B491" s="355"/>
      <c r="C491" s="355"/>
      <c r="D491" s="360"/>
      <c r="E491" s="360"/>
    </row>
    <row r="492" spans="1:5" ht="15">
      <c r="A492" s="355"/>
      <c r="B492" s="355"/>
      <c r="C492" s="355"/>
      <c r="D492" s="360"/>
      <c r="E492" s="360"/>
    </row>
    <row r="493" spans="1:5" ht="15">
      <c r="A493" s="355"/>
      <c r="B493" s="355"/>
      <c r="C493" s="355"/>
      <c r="D493" s="360"/>
      <c r="E493" s="360"/>
    </row>
    <row r="494" spans="1:5" ht="15">
      <c r="A494" s="355"/>
      <c r="B494" s="355"/>
      <c r="C494" s="355"/>
      <c r="D494" s="360"/>
      <c r="E494" s="360"/>
    </row>
    <row r="495" spans="1:5" ht="15">
      <c r="A495" s="355"/>
      <c r="B495" s="355"/>
      <c r="C495" s="355"/>
      <c r="D495" s="360"/>
      <c r="E495" s="360"/>
    </row>
    <row r="496" spans="1:5" ht="15">
      <c r="A496" s="355"/>
      <c r="B496" s="355"/>
      <c r="C496" s="355"/>
      <c r="D496" s="360"/>
      <c r="E496" s="360"/>
    </row>
    <row r="497" spans="1:5" ht="15">
      <c r="A497" s="355"/>
      <c r="B497" s="355"/>
      <c r="C497" s="355"/>
      <c r="D497" s="360"/>
      <c r="E497" s="360"/>
    </row>
    <row r="498" spans="1:5" ht="15">
      <c r="A498" s="355"/>
      <c r="B498" s="355"/>
      <c r="C498" s="355"/>
      <c r="D498" s="360"/>
      <c r="E498" s="360"/>
    </row>
    <row r="499" spans="1:5" ht="15">
      <c r="A499" s="355"/>
      <c r="B499" s="355"/>
      <c r="C499" s="355"/>
      <c r="D499" s="360"/>
      <c r="E499" s="360"/>
    </row>
    <row r="500" spans="1:5" ht="15">
      <c r="A500" s="355"/>
      <c r="B500" s="355"/>
      <c r="C500" s="355"/>
      <c r="D500" s="360"/>
      <c r="E500" s="360"/>
    </row>
    <row r="501" spans="1:5" ht="15">
      <c r="A501" s="355"/>
      <c r="B501" s="355"/>
      <c r="C501" s="355"/>
      <c r="D501" s="360"/>
      <c r="E501" s="360"/>
    </row>
    <row r="502" spans="1:5" ht="15">
      <c r="A502" s="355"/>
      <c r="B502" s="355"/>
      <c r="C502" s="355"/>
      <c r="D502" s="360"/>
      <c r="E502" s="360"/>
    </row>
    <row r="503" spans="1:5" ht="15">
      <c r="A503" s="355"/>
      <c r="B503" s="355"/>
      <c r="C503" s="355"/>
      <c r="D503" s="360"/>
      <c r="E503" s="360"/>
    </row>
    <row r="504" spans="1:5" ht="15">
      <c r="A504" s="355"/>
      <c r="B504" s="355"/>
      <c r="C504" s="355"/>
      <c r="D504" s="360"/>
      <c r="E504" s="360"/>
    </row>
    <row r="505" spans="1:5" ht="15">
      <c r="A505" s="355"/>
      <c r="B505" s="355"/>
      <c r="C505" s="355"/>
      <c r="D505" s="360"/>
      <c r="E505" s="360"/>
    </row>
    <row r="506" spans="1:5" ht="15">
      <c r="A506" s="355"/>
      <c r="B506" s="355"/>
      <c r="C506" s="355"/>
      <c r="D506" s="360"/>
      <c r="E506" s="360"/>
    </row>
    <row r="507" spans="1:5" ht="15">
      <c r="A507" s="355"/>
      <c r="B507" s="355"/>
      <c r="C507" s="355"/>
      <c r="D507" s="360"/>
      <c r="E507" s="360"/>
    </row>
    <row r="508" spans="1:5" ht="15">
      <c r="A508" s="355"/>
      <c r="B508" s="355"/>
      <c r="C508" s="355"/>
      <c r="D508" s="360"/>
      <c r="E508" s="360"/>
    </row>
    <row r="509" spans="1:5" ht="15">
      <c r="A509" s="355"/>
      <c r="B509" s="355"/>
      <c r="C509" s="355"/>
      <c r="D509" s="360"/>
      <c r="E509" s="360"/>
    </row>
    <row r="510" spans="1:5" ht="15">
      <c r="A510" s="355"/>
      <c r="B510" s="355"/>
      <c r="C510" s="355"/>
      <c r="D510" s="360"/>
      <c r="E510" s="360"/>
    </row>
    <row r="511" spans="1:5" ht="15">
      <c r="A511" s="355"/>
      <c r="B511" s="355"/>
      <c r="C511" s="355"/>
      <c r="D511" s="360"/>
      <c r="E511" s="360"/>
    </row>
    <row r="512" spans="1:5" ht="15">
      <c r="A512" s="355"/>
      <c r="B512" s="355"/>
      <c r="C512" s="355"/>
      <c r="D512" s="360"/>
      <c r="E512" s="360"/>
    </row>
    <row r="513" spans="1:5" ht="15">
      <c r="A513" s="355"/>
      <c r="B513" s="355"/>
      <c r="C513" s="355"/>
      <c r="D513" s="360"/>
      <c r="E513" s="360"/>
    </row>
    <row r="514" spans="1:5" ht="15">
      <c r="A514" s="355"/>
      <c r="B514" s="355"/>
      <c r="C514" s="355"/>
      <c r="D514" s="360"/>
      <c r="E514" s="360"/>
    </row>
    <row r="515" spans="1:5" ht="15">
      <c r="A515" s="355"/>
      <c r="B515" s="355"/>
      <c r="C515" s="355"/>
      <c r="D515" s="360"/>
      <c r="E515" s="360"/>
    </row>
    <row r="516" spans="1:5" ht="15">
      <c r="A516" s="355"/>
      <c r="B516" s="355"/>
      <c r="C516" s="355"/>
      <c r="D516" s="360"/>
      <c r="E516" s="360"/>
    </row>
    <row r="517" spans="1:5" ht="15">
      <c r="A517" s="355"/>
      <c r="B517" s="355"/>
      <c r="C517" s="355"/>
      <c r="D517" s="360"/>
      <c r="E517" s="360"/>
    </row>
    <row r="518" spans="1:5" ht="15">
      <c r="A518" s="355"/>
      <c r="B518" s="355"/>
      <c r="C518" s="355"/>
      <c r="D518" s="360"/>
      <c r="E518" s="360"/>
    </row>
    <row r="519" spans="1:5" ht="15">
      <c r="A519" s="355"/>
      <c r="B519" s="355"/>
      <c r="C519" s="355"/>
      <c r="D519" s="360"/>
      <c r="E519" s="360"/>
    </row>
    <row r="520" spans="1:5" ht="15">
      <c r="A520" s="355"/>
      <c r="B520" s="355"/>
      <c r="C520" s="355"/>
      <c r="D520" s="360"/>
      <c r="E520" s="360"/>
    </row>
    <row r="521" spans="1:5" ht="15">
      <c r="A521" s="355"/>
      <c r="B521" s="355"/>
      <c r="C521" s="355"/>
      <c r="D521" s="360"/>
      <c r="E521" s="360"/>
    </row>
    <row r="522" spans="1:5" ht="15">
      <c r="A522" s="355"/>
      <c r="B522" s="355"/>
      <c r="C522" s="355"/>
      <c r="D522" s="360"/>
      <c r="E522" s="360"/>
    </row>
    <row r="523" spans="1:5" ht="15">
      <c r="A523" s="355"/>
      <c r="B523" s="355"/>
      <c r="C523" s="355"/>
      <c r="D523" s="360"/>
      <c r="E523" s="360"/>
    </row>
    <row r="524" spans="1:5" ht="15">
      <c r="A524" s="355"/>
      <c r="B524" s="355"/>
      <c r="C524" s="355"/>
      <c r="D524" s="360"/>
      <c r="E524" s="360"/>
    </row>
    <row r="525" spans="1:5" ht="15">
      <c r="A525" s="355"/>
      <c r="B525" s="355"/>
      <c r="C525" s="355"/>
      <c r="D525" s="360"/>
      <c r="E525" s="360"/>
    </row>
    <row r="526" spans="1:5" ht="15">
      <c r="A526" s="355"/>
      <c r="B526" s="355"/>
      <c r="C526" s="355"/>
      <c r="D526" s="360"/>
      <c r="E526" s="360"/>
    </row>
    <row r="527" spans="1:5" ht="15">
      <c r="A527" s="355"/>
      <c r="B527" s="355"/>
      <c r="C527" s="355"/>
      <c r="D527" s="360"/>
      <c r="E527" s="360"/>
    </row>
    <row r="528" spans="1:5" ht="15">
      <c r="A528" s="355"/>
      <c r="B528" s="355"/>
      <c r="C528" s="355"/>
      <c r="D528" s="360"/>
      <c r="E528" s="360"/>
    </row>
    <row r="529" spans="1:5" ht="15">
      <c r="A529" s="355"/>
      <c r="B529" s="355"/>
      <c r="C529" s="355"/>
      <c r="D529" s="360"/>
      <c r="E529" s="360"/>
    </row>
    <row r="530" spans="1:5" ht="15">
      <c r="A530" s="355"/>
      <c r="B530" s="355"/>
      <c r="C530" s="355"/>
      <c r="D530" s="360"/>
      <c r="E530" s="360"/>
    </row>
    <row r="531" spans="1:5" ht="15">
      <c r="A531" s="355"/>
      <c r="B531" s="355"/>
      <c r="C531" s="355"/>
      <c r="D531" s="360"/>
      <c r="E531" s="360"/>
    </row>
    <row r="532" spans="1:5" ht="15">
      <c r="A532" s="355"/>
      <c r="B532" s="355"/>
      <c r="C532" s="355"/>
      <c r="D532" s="360"/>
      <c r="E532" s="360"/>
    </row>
    <row r="533" spans="1:5" ht="15">
      <c r="A533" s="355"/>
      <c r="B533" s="355"/>
      <c r="C533" s="355"/>
      <c r="D533" s="360"/>
      <c r="E533" s="360"/>
    </row>
    <row r="534" spans="1:5" ht="15">
      <c r="A534" s="355"/>
      <c r="B534" s="355"/>
      <c r="C534" s="355"/>
      <c r="D534" s="360"/>
      <c r="E534" s="360"/>
    </row>
    <row r="535" spans="1:5" ht="15">
      <c r="A535" s="355"/>
      <c r="B535" s="355"/>
      <c r="C535" s="355"/>
      <c r="D535" s="360"/>
      <c r="E535" s="360"/>
    </row>
    <row r="536" spans="1:5" ht="15">
      <c r="A536" s="355"/>
      <c r="B536" s="355"/>
      <c r="C536" s="355"/>
      <c r="D536" s="360"/>
      <c r="E536" s="360"/>
    </row>
    <row r="537" spans="1:5" ht="15">
      <c r="A537" s="355"/>
      <c r="B537" s="355"/>
      <c r="C537" s="355"/>
      <c r="D537" s="360"/>
      <c r="E537" s="360"/>
    </row>
    <row r="538" spans="1:5" ht="15">
      <c r="A538" s="355"/>
      <c r="B538" s="355"/>
      <c r="C538" s="355"/>
      <c r="D538" s="360"/>
      <c r="E538" s="360"/>
    </row>
    <row r="539" spans="1:5" ht="15">
      <c r="A539" s="355"/>
      <c r="B539" s="355"/>
      <c r="C539" s="355"/>
      <c r="D539" s="360"/>
      <c r="E539" s="360"/>
    </row>
    <row r="540" spans="1:5" ht="15">
      <c r="A540" s="355"/>
      <c r="B540" s="355"/>
      <c r="C540" s="355"/>
      <c r="D540" s="360"/>
      <c r="E540" s="360"/>
    </row>
    <row r="541" spans="1:5" ht="15">
      <c r="A541" s="355"/>
      <c r="B541" s="355"/>
      <c r="C541" s="355"/>
      <c r="D541" s="360"/>
      <c r="E541" s="360"/>
    </row>
    <row r="542" spans="1:5" ht="15">
      <c r="A542" s="355"/>
      <c r="B542" s="355"/>
      <c r="C542" s="355"/>
      <c r="D542" s="360"/>
      <c r="E542" s="360"/>
    </row>
    <row r="543" spans="1:5" ht="15">
      <c r="A543" s="355"/>
      <c r="B543" s="355"/>
      <c r="C543" s="355"/>
      <c r="D543" s="360"/>
      <c r="E543" s="360"/>
    </row>
    <row r="544" spans="1:5" ht="15">
      <c r="A544" s="355"/>
      <c r="B544" s="355"/>
      <c r="C544" s="355"/>
      <c r="D544" s="360"/>
      <c r="E544" s="360"/>
    </row>
    <row r="545" spans="1:5" ht="15">
      <c r="A545" s="355"/>
      <c r="B545" s="355"/>
      <c r="C545" s="355"/>
      <c r="D545" s="360"/>
      <c r="E545" s="360"/>
    </row>
    <row r="546" spans="1:5" ht="15">
      <c r="A546" s="355"/>
      <c r="B546" s="355"/>
      <c r="C546" s="355"/>
      <c r="D546" s="360"/>
      <c r="E546" s="360"/>
    </row>
    <row r="547" spans="1:5" ht="15">
      <c r="A547" s="355"/>
      <c r="B547" s="355"/>
      <c r="C547" s="355"/>
      <c r="D547" s="360"/>
      <c r="E547" s="360"/>
    </row>
    <row r="548" spans="1:5" ht="15">
      <c r="A548" s="355"/>
      <c r="B548" s="355"/>
      <c r="C548" s="355"/>
      <c r="D548" s="360"/>
      <c r="E548" s="360"/>
    </row>
    <row r="549" spans="1:5" ht="15">
      <c r="A549" s="355"/>
      <c r="B549" s="355"/>
      <c r="C549" s="355"/>
      <c r="D549" s="360"/>
      <c r="E549" s="360"/>
    </row>
    <row r="550" spans="1:5" ht="15">
      <c r="A550" s="355"/>
      <c r="B550" s="355"/>
      <c r="C550" s="355"/>
      <c r="D550" s="360"/>
      <c r="E550" s="360"/>
    </row>
    <row r="551" spans="1:5" ht="15">
      <c r="A551" s="355"/>
      <c r="B551" s="355"/>
      <c r="C551" s="355"/>
      <c r="D551" s="360"/>
      <c r="E551" s="360"/>
    </row>
    <row r="552" spans="1:5" ht="15">
      <c r="A552" s="355"/>
      <c r="B552" s="355"/>
      <c r="C552" s="355"/>
      <c r="D552" s="360"/>
      <c r="E552" s="360"/>
    </row>
    <row r="553" spans="1:5" ht="15">
      <c r="A553" s="355"/>
      <c r="B553" s="355"/>
      <c r="C553" s="355"/>
      <c r="D553" s="360"/>
      <c r="E553" s="360"/>
    </row>
    <row r="554" spans="1:5" ht="15">
      <c r="A554" s="355"/>
      <c r="B554" s="355"/>
      <c r="C554" s="355"/>
      <c r="D554" s="360"/>
      <c r="E554" s="360"/>
    </row>
    <row r="555" spans="1:5" ht="15">
      <c r="A555" s="355"/>
      <c r="B555" s="355"/>
      <c r="C555" s="355"/>
      <c r="D555" s="360"/>
      <c r="E555" s="360"/>
    </row>
    <row r="556" spans="1:5" ht="15">
      <c r="A556" s="355"/>
      <c r="B556" s="355"/>
      <c r="C556" s="355"/>
      <c r="D556" s="360"/>
      <c r="E556" s="360"/>
    </row>
    <row r="557" spans="1:5" ht="15">
      <c r="A557" s="355"/>
      <c r="B557" s="355"/>
      <c r="C557" s="355"/>
      <c r="D557" s="360"/>
      <c r="E557" s="360"/>
    </row>
    <row r="558" spans="1:5" ht="15">
      <c r="A558" s="355"/>
      <c r="B558" s="355"/>
      <c r="C558" s="355"/>
      <c r="D558" s="360"/>
      <c r="E558" s="360"/>
    </row>
    <row r="559" spans="1:5" ht="15">
      <c r="A559" s="355"/>
      <c r="B559" s="355"/>
      <c r="C559" s="355"/>
      <c r="D559" s="360"/>
      <c r="E559" s="360"/>
    </row>
    <row r="560" spans="1:5" ht="15">
      <c r="A560" s="355"/>
      <c r="B560" s="355"/>
      <c r="C560" s="355"/>
      <c r="D560" s="360"/>
      <c r="E560" s="360"/>
    </row>
    <row r="561" spans="1:5" ht="15">
      <c r="A561" s="355"/>
      <c r="B561" s="355"/>
      <c r="C561" s="355"/>
      <c r="D561" s="360"/>
      <c r="E561" s="360"/>
    </row>
    <row r="562" spans="1:5" ht="15">
      <c r="A562" s="355"/>
      <c r="B562" s="355"/>
      <c r="C562" s="355"/>
      <c r="D562" s="360"/>
      <c r="E562" s="360"/>
    </row>
    <row r="563" spans="1:5" ht="15">
      <c r="A563" s="355"/>
      <c r="B563" s="355"/>
      <c r="C563" s="355"/>
      <c r="D563" s="360"/>
      <c r="E563" s="360"/>
    </row>
    <row r="564" spans="1:5" ht="15">
      <c r="A564" s="355"/>
      <c r="B564" s="355"/>
      <c r="C564" s="355"/>
      <c r="D564" s="360"/>
      <c r="E564" s="360"/>
    </row>
    <row r="565" spans="1:5" ht="15">
      <c r="A565" s="355"/>
      <c r="B565" s="355"/>
      <c r="C565" s="355"/>
      <c r="D565" s="360"/>
      <c r="E565" s="360"/>
    </row>
    <row r="566" spans="1:5" ht="15">
      <c r="A566" s="355"/>
      <c r="B566" s="355"/>
      <c r="C566" s="355"/>
      <c r="D566" s="360"/>
      <c r="E566" s="360"/>
    </row>
    <row r="567" spans="1:5" ht="15">
      <c r="A567" s="355"/>
      <c r="B567" s="355"/>
      <c r="C567" s="355"/>
      <c r="D567" s="360"/>
      <c r="E567" s="360"/>
    </row>
    <row r="568" spans="1:5" ht="15">
      <c r="A568" s="355"/>
      <c r="B568" s="355"/>
      <c r="C568" s="355"/>
      <c r="D568" s="360"/>
      <c r="E568" s="360"/>
    </row>
    <row r="569" spans="1:5" ht="15">
      <c r="A569" s="355"/>
      <c r="B569" s="355"/>
      <c r="C569" s="355"/>
      <c r="D569" s="360"/>
      <c r="E569" s="360"/>
    </row>
    <row r="570" spans="1:5" ht="15">
      <c r="A570" s="355"/>
      <c r="B570" s="355"/>
      <c r="C570" s="355"/>
      <c r="D570" s="360"/>
      <c r="E570" s="360"/>
    </row>
    <row r="571" spans="1:5" ht="15">
      <c r="A571" s="355"/>
      <c r="B571" s="355"/>
      <c r="C571" s="355"/>
      <c r="D571" s="360"/>
      <c r="E571" s="360"/>
    </row>
    <row r="572" spans="1:5" ht="15">
      <c r="A572" s="355"/>
      <c r="B572" s="355"/>
      <c r="C572" s="355"/>
      <c r="D572" s="360"/>
      <c r="E572" s="360"/>
    </row>
    <row r="573" spans="1:5" ht="15">
      <c r="A573" s="355"/>
      <c r="B573" s="355"/>
      <c r="C573" s="355"/>
      <c r="D573" s="360"/>
      <c r="E573" s="360"/>
    </row>
    <row r="574" spans="1:5" ht="15">
      <c r="A574" s="355"/>
      <c r="B574" s="355"/>
      <c r="C574" s="355"/>
      <c r="D574" s="360"/>
      <c r="E574" s="360"/>
    </row>
    <row r="575" spans="1:5" ht="15">
      <c r="A575" s="355"/>
      <c r="B575" s="355"/>
      <c r="C575" s="355"/>
      <c r="D575" s="360"/>
      <c r="E575" s="360"/>
    </row>
    <row r="576" spans="1:5" ht="15">
      <c r="A576" s="355"/>
      <c r="B576" s="355"/>
      <c r="C576" s="355"/>
      <c r="D576" s="360"/>
      <c r="E576" s="360"/>
    </row>
    <row r="577" spans="1:5" ht="15">
      <c r="A577" s="355"/>
      <c r="B577" s="355"/>
      <c r="C577" s="355"/>
      <c r="D577" s="360"/>
      <c r="E577" s="360"/>
    </row>
    <row r="578" spans="1:5" ht="15">
      <c r="A578" s="355"/>
      <c r="B578" s="355"/>
      <c r="C578" s="355"/>
      <c r="D578" s="360"/>
      <c r="E578" s="360"/>
    </row>
    <row r="579" spans="1:5" ht="15">
      <c r="A579" s="355"/>
      <c r="B579" s="355"/>
      <c r="C579" s="355"/>
      <c r="D579" s="360"/>
      <c r="E579" s="360"/>
    </row>
    <row r="580" spans="1:5" ht="15">
      <c r="A580" s="355"/>
      <c r="B580" s="355"/>
      <c r="C580" s="355"/>
      <c r="D580" s="360"/>
      <c r="E580" s="360"/>
    </row>
    <row r="581" spans="1:5" ht="15">
      <c r="A581" s="355"/>
      <c r="B581" s="355"/>
      <c r="C581" s="355"/>
      <c r="D581" s="360"/>
      <c r="E581" s="360"/>
    </row>
    <row r="582" spans="1:5" ht="15">
      <c r="A582" s="355"/>
      <c r="B582" s="355"/>
      <c r="C582" s="355"/>
      <c r="D582" s="360"/>
      <c r="E582" s="360"/>
    </row>
    <row r="583" spans="1:5" ht="15">
      <c r="A583" s="355"/>
      <c r="B583" s="355"/>
      <c r="C583" s="355"/>
      <c r="D583" s="360"/>
      <c r="E583" s="360"/>
    </row>
    <row r="584" spans="1:5" ht="15">
      <c r="A584" s="355"/>
      <c r="B584" s="355"/>
      <c r="C584" s="355"/>
      <c r="D584" s="360"/>
      <c r="E584" s="360"/>
    </row>
    <row r="585" spans="1:5" ht="15">
      <c r="A585" s="355"/>
      <c r="B585" s="355"/>
      <c r="C585" s="355"/>
      <c r="D585" s="360"/>
      <c r="E585" s="360"/>
    </row>
    <row r="586" spans="1:5" ht="15">
      <c r="A586" s="355"/>
      <c r="B586" s="355"/>
      <c r="C586" s="355"/>
      <c r="D586" s="360"/>
      <c r="E586" s="360"/>
    </row>
    <row r="587" spans="1:5" ht="15">
      <c r="A587" s="355"/>
      <c r="B587" s="355"/>
      <c r="C587" s="355"/>
      <c r="D587" s="360"/>
      <c r="E587" s="360"/>
    </row>
    <row r="588" spans="1:5" ht="15">
      <c r="A588" s="355"/>
      <c r="B588" s="355"/>
      <c r="C588" s="355"/>
      <c r="D588" s="360"/>
      <c r="E588" s="360"/>
    </row>
    <row r="589" spans="1:5" ht="15">
      <c r="A589" s="355"/>
      <c r="B589" s="355"/>
      <c r="C589" s="355"/>
      <c r="D589" s="360"/>
      <c r="E589" s="360"/>
    </row>
    <row r="590" spans="1:5" ht="15">
      <c r="A590" s="355"/>
      <c r="B590" s="355"/>
      <c r="C590" s="355"/>
      <c r="D590" s="360"/>
      <c r="E590" s="360"/>
    </row>
    <row r="591" spans="1:5" ht="15">
      <c r="A591" s="355"/>
      <c r="B591" s="355"/>
      <c r="C591" s="355"/>
      <c r="D591" s="360"/>
      <c r="E591" s="360"/>
    </row>
    <row r="592" spans="1:5" ht="15">
      <c r="A592" s="355"/>
      <c r="B592" s="355"/>
      <c r="C592" s="355"/>
      <c r="D592" s="360"/>
      <c r="E592" s="360"/>
    </row>
    <row r="593" spans="1:5" ht="15">
      <c r="A593" s="355"/>
      <c r="B593" s="355"/>
      <c r="C593" s="355"/>
      <c r="D593" s="360"/>
      <c r="E593" s="360"/>
    </row>
    <row r="594" spans="1:5" ht="15">
      <c r="A594" s="355"/>
      <c r="B594" s="355"/>
      <c r="C594" s="355"/>
      <c r="D594" s="360"/>
      <c r="E594" s="360"/>
    </row>
    <row r="595" spans="1:5" ht="15">
      <c r="A595" s="355"/>
      <c r="B595" s="355"/>
      <c r="C595" s="355"/>
      <c r="D595" s="360"/>
      <c r="E595" s="360"/>
    </row>
    <row r="596" spans="1:5" ht="15">
      <c r="A596" s="355"/>
      <c r="B596" s="355"/>
      <c r="C596" s="355"/>
      <c r="D596" s="360"/>
      <c r="E596" s="360"/>
    </row>
    <row r="597" spans="1:5" ht="15">
      <c r="A597" s="355"/>
      <c r="B597" s="355"/>
      <c r="C597" s="355"/>
      <c r="D597" s="360"/>
      <c r="E597" s="360"/>
    </row>
    <row r="598" spans="1:5" ht="15">
      <c r="A598" s="355"/>
      <c r="B598" s="355"/>
      <c r="C598" s="355"/>
      <c r="D598" s="360"/>
      <c r="E598" s="360"/>
    </row>
    <row r="599" spans="1:5" ht="15">
      <c r="A599" s="355"/>
      <c r="B599" s="355"/>
      <c r="C599" s="355"/>
      <c r="D599" s="360"/>
      <c r="E599" s="360"/>
    </row>
    <row r="600" spans="1:5" ht="15">
      <c r="A600" s="355"/>
      <c r="B600" s="355"/>
      <c r="C600" s="355"/>
      <c r="D600" s="360"/>
      <c r="E600" s="360"/>
    </row>
    <row r="601" spans="1:5" ht="15">
      <c r="A601" s="355"/>
      <c r="B601" s="355"/>
      <c r="C601" s="355"/>
      <c r="D601" s="360"/>
      <c r="E601" s="360"/>
    </row>
    <row r="602" spans="1:5" ht="15">
      <c r="A602" s="355"/>
      <c r="B602" s="355"/>
      <c r="C602" s="355"/>
      <c r="D602" s="360"/>
      <c r="E602" s="360"/>
    </row>
    <row r="603" spans="1:5" ht="15">
      <c r="A603" s="355"/>
      <c r="B603" s="355"/>
      <c r="C603" s="355"/>
      <c r="D603" s="360"/>
      <c r="E603" s="360"/>
    </row>
    <row r="604" spans="1:5" ht="15">
      <c r="A604" s="355"/>
      <c r="B604" s="355"/>
      <c r="C604" s="355"/>
      <c r="D604" s="360"/>
      <c r="E604" s="360"/>
    </row>
    <row r="605" spans="1:5" ht="15">
      <c r="A605" s="355"/>
      <c r="B605" s="355"/>
      <c r="C605" s="355"/>
      <c r="D605" s="360"/>
      <c r="E605" s="360"/>
    </row>
    <row r="606" spans="1:5" ht="15">
      <c r="A606" s="355"/>
      <c r="B606" s="355"/>
      <c r="C606" s="355"/>
      <c r="D606" s="360"/>
      <c r="E606" s="360"/>
    </row>
    <row r="607" spans="1:5" ht="15">
      <c r="A607" s="355"/>
      <c r="B607" s="355"/>
      <c r="C607" s="355"/>
      <c r="D607" s="360"/>
      <c r="E607" s="360"/>
    </row>
    <row r="608" spans="1:5" ht="15">
      <c r="A608" s="355"/>
      <c r="B608" s="355"/>
      <c r="C608" s="355"/>
      <c r="D608" s="360"/>
      <c r="E608" s="360"/>
    </row>
    <row r="609" spans="1:5" ht="15">
      <c r="A609" s="355"/>
      <c r="B609" s="355"/>
      <c r="C609" s="355"/>
      <c r="D609" s="360"/>
      <c r="E609" s="360"/>
    </row>
    <row r="610" spans="1:5" ht="15">
      <c r="A610" s="355"/>
      <c r="B610" s="355"/>
      <c r="C610" s="355"/>
      <c r="D610" s="360"/>
      <c r="E610" s="360"/>
    </row>
    <row r="611" spans="1:5" ht="15">
      <c r="A611" s="355"/>
      <c r="B611" s="355"/>
      <c r="C611" s="355"/>
      <c r="D611" s="360"/>
      <c r="E611" s="360"/>
    </row>
    <row r="612" spans="1:5" ht="15">
      <c r="A612" s="355"/>
      <c r="B612" s="355"/>
      <c r="C612" s="355"/>
      <c r="D612" s="360"/>
      <c r="E612" s="360"/>
    </row>
    <row r="613" spans="1:5" ht="15">
      <c r="A613" s="355"/>
      <c r="B613" s="355"/>
      <c r="C613" s="355"/>
      <c r="D613" s="360"/>
      <c r="E613" s="360"/>
    </row>
    <row r="614" spans="1:5" ht="15">
      <c r="A614" s="355"/>
      <c r="B614" s="355"/>
      <c r="C614" s="355"/>
      <c r="D614" s="360"/>
      <c r="E614" s="360"/>
    </row>
    <row r="615" spans="1:5" ht="15">
      <c r="A615" s="355"/>
      <c r="B615" s="355"/>
      <c r="C615" s="355"/>
      <c r="D615" s="360"/>
      <c r="E615" s="360"/>
    </row>
    <row r="616" spans="1:5" ht="15">
      <c r="A616" s="355"/>
      <c r="B616" s="355"/>
      <c r="C616" s="355"/>
      <c r="D616" s="360"/>
      <c r="E616" s="360"/>
    </row>
    <row r="617" spans="1:5" ht="15">
      <c r="A617" s="355"/>
      <c r="B617" s="355"/>
      <c r="C617" s="355"/>
      <c r="D617" s="360"/>
      <c r="E617" s="360"/>
    </row>
    <row r="618" spans="1:5" ht="15">
      <c r="A618" s="355"/>
      <c r="B618" s="355"/>
      <c r="C618" s="355"/>
      <c r="D618" s="360"/>
      <c r="E618" s="360"/>
    </row>
    <row r="619" spans="1:5" ht="15">
      <c r="A619" s="355"/>
      <c r="B619" s="355"/>
      <c r="C619" s="355"/>
      <c r="D619" s="360"/>
      <c r="E619" s="360"/>
    </row>
    <row r="620" spans="1:5" ht="15">
      <c r="A620" s="355"/>
      <c r="B620" s="355"/>
      <c r="C620" s="355"/>
      <c r="D620" s="360"/>
      <c r="E620" s="360"/>
    </row>
    <row r="621" spans="1:5" ht="15">
      <c r="A621" s="355"/>
      <c r="B621" s="355"/>
      <c r="C621" s="355"/>
      <c r="D621" s="360"/>
      <c r="E621" s="360"/>
    </row>
    <row r="622" spans="1:5" ht="15">
      <c r="A622" s="355"/>
      <c r="B622" s="355"/>
      <c r="C622" s="355"/>
      <c r="D622" s="360"/>
      <c r="E622" s="360"/>
    </row>
    <row r="623" spans="1:5" ht="15">
      <c r="A623" s="355"/>
      <c r="B623" s="355"/>
      <c r="C623" s="355"/>
      <c r="D623" s="360"/>
      <c r="E623" s="360"/>
    </row>
    <row r="624" spans="1:5" ht="15">
      <c r="A624" s="355"/>
      <c r="B624" s="355"/>
      <c r="C624" s="355"/>
      <c r="D624" s="360"/>
      <c r="E624" s="360"/>
    </row>
    <row r="625" spans="1:5" ht="15">
      <c r="A625" s="355"/>
      <c r="B625" s="355"/>
      <c r="C625" s="355"/>
      <c r="D625" s="360"/>
      <c r="E625" s="360"/>
    </row>
    <row r="626" spans="1:5" ht="15">
      <c r="A626" s="355"/>
      <c r="B626" s="355"/>
      <c r="C626" s="355"/>
      <c r="D626" s="360"/>
      <c r="E626" s="360"/>
    </row>
    <row r="627" spans="1:5" ht="15">
      <c r="A627" s="355"/>
      <c r="B627" s="355"/>
      <c r="C627" s="355"/>
      <c r="D627" s="360"/>
      <c r="E627" s="360"/>
    </row>
    <row r="628" spans="1:5" ht="15">
      <c r="A628" s="355"/>
      <c r="B628" s="355"/>
      <c r="C628" s="355"/>
      <c r="D628" s="360"/>
      <c r="E628" s="360"/>
    </row>
    <row r="629" spans="1:5" ht="15">
      <c r="A629" s="355"/>
      <c r="B629" s="355"/>
      <c r="C629" s="355"/>
      <c r="D629" s="360"/>
      <c r="E629" s="360"/>
    </row>
    <row r="630" spans="1:5" ht="15">
      <c r="A630" s="355"/>
      <c r="B630" s="355"/>
      <c r="C630" s="355"/>
      <c r="D630" s="360"/>
      <c r="E630" s="360"/>
    </row>
    <row r="631" spans="1:5" ht="15">
      <c r="A631" s="355"/>
      <c r="B631" s="355"/>
      <c r="C631" s="355"/>
      <c r="D631" s="360"/>
      <c r="E631" s="360"/>
    </row>
    <row r="632" spans="1:5" ht="15">
      <c r="A632" s="355"/>
      <c r="B632" s="355"/>
      <c r="C632" s="355"/>
      <c r="D632" s="360"/>
      <c r="E632" s="360"/>
    </row>
    <row r="633" spans="1:5" ht="15">
      <c r="A633" s="355"/>
      <c r="B633" s="355"/>
      <c r="C633" s="355"/>
      <c r="D633" s="360"/>
      <c r="E633" s="360"/>
    </row>
    <row r="634" spans="1:5" ht="15">
      <c r="A634" s="355"/>
      <c r="B634" s="355"/>
      <c r="C634" s="355"/>
      <c r="D634" s="360"/>
      <c r="E634" s="360"/>
    </row>
    <row r="635" spans="1:5" ht="15">
      <c r="A635" s="355"/>
      <c r="B635" s="355"/>
      <c r="C635" s="355"/>
      <c r="D635" s="360"/>
      <c r="E635" s="360"/>
    </row>
    <row r="636" spans="1:5" ht="15">
      <c r="A636" s="355"/>
      <c r="B636" s="355"/>
      <c r="C636" s="355"/>
      <c r="D636" s="360"/>
      <c r="E636" s="360"/>
    </row>
    <row r="637" spans="1:5" ht="15">
      <c r="A637" s="355"/>
      <c r="B637" s="355"/>
      <c r="C637" s="355"/>
      <c r="D637" s="360"/>
      <c r="E637" s="360"/>
    </row>
    <row r="638" spans="1:5" ht="15">
      <c r="A638" s="355"/>
      <c r="B638" s="355"/>
      <c r="C638" s="355"/>
      <c r="D638" s="360"/>
      <c r="E638" s="360"/>
    </row>
    <row r="639" spans="1:5" ht="15">
      <c r="A639" s="355"/>
      <c r="B639" s="355"/>
      <c r="C639" s="355"/>
      <c r="D639" s="360"/>
      <c r="E639" s="360"/>
    </row>
    <row r="640" spans="1:5" ht="15">
      <c r="A640" s="355"/>
      <c r="B640" s="355"/>
      <c r="C640" s="355"/>
      <c r="D640" s="360"/>
      <c r="E640" s="360"/>
    </row>
    <row r="641" spans="1:5" ht="15">
      <c r="A641" s="355"/>
      <c r="B641" s="355"/>
      <c r="C641" s="355"/>
      <c r="D641" s="360"/>
      <c r="E641" s="360"/>
    </row>
    <row r="642" spans="1:5" ht="15">
      <c r="A642" s="355"/>
      <c r="B642" s="355"/>
      <c r="C642" s="355"/>
      <c r="D642" s="360"/>
      <c r="E642" s="360"/>
    </row>
    <row r="643" spans="1:5" ht="15">
      <c r="A643" s="355"/>
      <c r="B643" s="355"/>
      <c r="C643" s="355"/>
      <c r="D643" s="360"/>
      <c r="E643" s="360"/>
    </row>
    <row r="644" spans="1:5" ht="15">
      <c r="A644" s="355"/>
      <c r="B644" s="355"/>
      <c r="C644" s="355"/>
      <c r="D644" s="360"/>
      <c r="E644" s="360"/>
    </row>
    <row r="645" spans="1:5" ht="15">
      <c r="A645" s="355"/>
      <c r="B645" s="355"/>
      <c r="C645" s="355"/>
      <c r="D645" s="360"/>
      <c r="E645" s="360"/>
    </row>
    <row r="646" spans="1:5" ht="15">
      <c r="A646" s="355"/>
      <c r="B646" s="355"/>
      <c r="C646" s="355"/>
      <c r="D646" s="360"/>
      <c r="E646" s="360"/>
    </row>
    <row r="647" spans="1:5" ht="15">
      <c r="A647" s="355"/>
      <c r="B647" s="355"/>
      <c r="C647" s="355"/>
      <c r="D647" s="360"/>
      <c r="E647" s="360"/>
    </row>
    <row r="648" spans="1:5" ht="15">
      <c r="A648" s="355"/>
      <c r="B648" s="355"/>
      <c r="C648" s="355"/>
      <c r="D648" s="360"/>
      <c r="E648" s="360"/>
    </row>
    <row r="649" spans="1:5" ht="15">
      <c r="A649" s="355"/>
      <c r="B649" s="355"/>
      <c r="C649" s="355"/>
      <c r="D649" s="360"/>
      <c r="E649" s="360"/>
    </row>
    <row r="650" spans="1:5" ht="15">
      <c r="A650" s="355"/>
      <c r="B650" s="355"/>
      <c r="C650" s="355"/>
      <c r="D650" s="360"/>
      <c r="E650" s="360"/>
    </row>
    <row r="651" spans="1:5" ht="15">
      <c r="A651" s="355"/>
      <c r="B651" s="355"/>
      <c r="C651" s="355"/>
      <c r="D651" s="360"/>
      <c r="E651" s="360"/>
    </row>
    <row r="652" spans="1:5" ht="15">
      <c r="A652" s="355"/>
      <c r="B652" s="355"/>
      <c r="C652" s="355"/>
      <c r="D652" s="360"/>
      <c r="E652" s="360"/>
    </row>
    <row r="653" spans="1:5" ht="15">
      <c r="A653" s="355"/>
      <c r="B653" s="355"/>
      <c r="C653" s="355"/>
      <c r="D653" s="360"/>
      <c r="E653" s="360"/>
    </row>
    <row r="654" spans="1:5" ht="15">
      <c r="A654" s="355"/>
      <c r="B654" s="355"/>
      <c r="C654" s="355"/>
      <c r="D654" s="360"/>
      <c r="E654" s="360"/>
    </row>
    <row r="655" spans="1:5" ht="15">
      <c r="A655" s="355"/>
      <c r="B655" s="355"/>
      <c r="C655" s="355"/>
      <c r="D655" s="360"/>
      <c r="E655" s="360"/>
    </row>
    <row r="656" spans="1:5" ht="15">
      <c r="A656" s="355"/>
      <c r="B656" s="355"/>
      <c r="C656" s="355"/>
      <c r="D656" s="360"/>
      <c r="E656" s="360"/>
    </row>
    <row r="657" spans="1:5" ht="15">
      <c r="A657" s="355"/>
      <c r="B657" s="355"/>
      <c r="C657" s="355"/>
      <c r="D657" s="360"/>
      <c r="E657" s="360"/>
    </row>
    <row r="658" spans="1:5" ht="15">
      <c r="A658" s="355"/>
      <c r="B658" s="355"/>
      <c r="C658" s="355"/>
      <c r="D658" s="360"/>
      <c r="E658" s="360"/>
    </row>
    <row r="659" spans="1:5" ht="15">
      <c r="A659" s="355"/>
      <c r="B659" s="355"/>
      <c r="C659" s="355"/>
      <c r="D659" s="360"/>
      <c r="E659" s="360"/>
    </row>
    <row r="660" spans="1:5" ht="15">
      <c r="A660" s="355"/>
      <c r="B660" s="355"/>
      <c r="C660" s="355"/>
      <c r="D660" s="360"/>
      <c r="E660" s="360"/>
    </row>
    <row r="661" spans="1:5" ht="15">
      <c r="A661" s="355"/>
      <c r="B661" s="355"/>
      <c r="C661" s="355"/>
      <c r="D661" s="360"/>
      <c r="E661" s="360"/>
    </row>
    <row r="662" spans="1:5" ht="15">
      <c r="A662" s="355"/>
      <c r="B662" s="355"/>
      <c r="C662" s="355"/>
      <c r="D662" s="360"/>
      <c r="E662" s="360"/>
    </row>
    <row r="663" spans="1:5" ht="15">
      <c r="A663" s="355"/>
      <c r="B663" s="355"/>
      <c r="C663" s="355"/>
      <c r="D663" s="360"/>
      <c r="E663" s="360"/>
    </row>
    <row r="664" spans="1:5" ht="15">
      <c r="A664" s="355"/>
      <c r="B664" s="355"/>
      <c r="C664" s="355"/>
      <c r="D664" s="360"/>
      <c r="E664" s="360"/>
    </row>
    <row r="665" spans="1:5" ht="15">
      <c r="A665" s="355"/>
      <c r="B665" s="355"/>
      <c r="C665" s="355"/>
      <c r="D665" s="360"/>
      <c r="E665" s="360"/>
    </row>
    <row r="666" spans="1:5" ht="15">
      <c r="A666" s="355"/>
      <c r="B666" s="355"/>
      <c r="C666" s="355"/>
      <c r="D666" s="360"/>
      <c r="E666" s="360"/>
    </row>
    <row r="667" spans="1:5" ht="15">
      <c r="A667" s="355"/>
      <c r="B667" s="355"/>
      <c r="C667" s="355"/>
      <c r="D667" s="360"/>
      <c r="E667" s="360"/>
    </row>
    <row r="668" spans="1:5" ht="15">
      <c r="A668" s="355"/>
      <c r="B668" s="355"/>
      <c r="C668" s="355"/>
      <c r="D668" s="360"/>
      <c r="E668" s="360"/>
    </row>
    <row r="669" spans="1:5" ht="15">
      <c r="A669" s="355"/>
      <c r="B669" s="355"/>
      <c r="C669" s="355"/>
      <c r="D669" s="360"/>
      <c r="E669" s="360"/>
    </row>
    <row r="670" spans="1:5" ht="15">
      <c r="A670" s="355"/>
      <c r="B670" s="355"/>
      <c r="C670" s="355"/>
      <c r="D670" s="360"/>
      <c r="E670" s="360"/>
    </row>
    <row r="671" spans="1:5" ht="15">
      <c r="A671" s="355"/>
      <c r="B671" s="355"/>
      <c r="C671" s="355"/>
      <c r="D671" s="360"/>
      <c r="E671" s="360"/>
    </row>
    <row r="672" spans="1:5" ht="15">
      <c r="A672" s="355"/>
      <c r="B672" s="355"/>
      <c r="C672" s="355"/>
      <c r="D672" s="360"/>
      <c r="E672" s="360"/>
    </row>
    <row r="673" spans="1:5" ht="15">
      <c r="A673" s="355"/>
      <c r="B673" s="355"/>
      <c r="C673" s="355"/>
      <c r="D673" s="360"/>
      <c r="E673" s="360"/>
    </row>
    <row r="674" spans="1:5" ht="15">
      <c r="A674" s="355"/>
      <c r="B674" s="355"/>
      <c r="C674" s="355"/>
      <c r="D674" s="360"/>
      <c r="E674" s="360"/>
    </row>
    <row r="675" spans="1:5" ht="15">
      <c r="A675" s="355"/>
      <c r="B675" s="355"/>
      <c r="C675" s="355"/>
      <c r="D675" s="360"/>
      <c r="E675" s="360"/>
    </row>
    <row r="676" spans="1:5" ht="15">
      <c r="A676" s="355"/>
      <c r="B676" s="355"/>
      <c r="C676" s="355"/>
      <c r="D676" s="360"/>
      <c r="E676" s="360"/>
    </row>
    <row r="677" spans="1:5" ht="15">
      <c r="A677" s="355"/>
      <c r="B677" s="355"/>
      <c r="C677" s="355"/>
      <c r="D677" s="360"/>
      <c r="E677" s="360"/>
    </row>
    <row r="678" spans="1:5" ht="15">
      <c r="A678" s="355"/>
      <c r="B678" s="355"/>
      <c r="C678" s="355"/>
      <c r="D678" s="360"/>
      <c r="E678" s="360"/>
    </row>
    <row r="679" spans="1:5" ht="15">
      <c r="A679" s="355"/>
      <c r="B679" s="355"/>
      <c r="C679" s="355"/>
      <c r="D679" s="360"/>
      <c r="E679" s="360"/>
    </row>
    <row r="680" spans="1:5" ht="15">
      <c r="A680" s="355"/>
      <c r="B680" s="355"/>
      <c r="C680" s="355"/>
      <c r="D680" s="360"/>
      <c r="E680" s="360"/>
    </row>
    <row r="681" spans="1:5" ht="15">
      <c r="A681" s="355"/>
      <c r="B681" s="355"/>
      <c r="C681" s="355"/>
      <c r="D681" s="360"/>
      <c r="E681" s="360"/>
    </row>
    <row r="682" spans="1:5" ht="15">
      <c r="A682" s="355"/>
      <c r="B682" s="355"/>
      <c r="C682" s="355"/>
      <c r="D682" s="360"/>
      <c r="E682" s="360"/>
    </row>
    <row r="683" spans="1:5" ht="15">
      <c r="A683" s="355"/>
      <c r="B683" s="355"/>
      <c r="C683" s="355"/>
      <c r="D683" s="360"/>
      <c r="E683" s="360"/>
    </row>
    <row r="684" spans="1:5" ht="15">
      <c r="A684" s="355"/>
      <c r="B684" s="355"/>
      <c r="C684" s="355"/>
      <c r="D684" s="360"/>
      <c r="E684" s="360"/>
    </row>
    <row r="685" spans="1:5" ht="15">
      <c r="A685" s="355"/>
      <c r="B685" s="355"/>
      <c r="C685" s="355"/>
      <c r="D685" s="360"/>
      <c r="E685" s="360"/>
    </row>
    <row r="686" spans="1:5" ht="15">
      <c r="A686" s="355"/>
      <c r="B686" s="355"/>
      <c r="C686" s="355"/>
      <c r="D686" s="360"/>
      <c r="E686" s="360"/>
    </row>
    <row r="687" spans="1:5" ht="15">
      <c r="A687" s="355"/>
      <c r="B687" s="355"/>
      <c r="C687" s="355"/>
      <c r="D687" s="360"/>
      <c r="E687" s="360"/>
    </row>
    <row r="688" spans="1:5" ht="15">
      <c r="A688" s="355"/>
      <c r="B688" s="355"/>
      <c r="C688" s="355"/>
      <c r="D688" s="360"/>
      <c r="E688" s="360"/>
    </row>
    <row r="689" spans="1:5" ht="15">
      <c r="A689" s="355"/>
      <c r="B689" s="355"/>
      <c r="C689" s="355"/>
      <c r="D689" s="360"/>
      <c r="E689" s="360"/>
    </row>
    <row r="690" spans="1:5" ht="15">
      <c r="A690" s="355"/>
      <c r="B690" s="355"/>
      <c r="C690" s="355"/>
      <c r="D690" s="360"/>
      <c r="E690" s="360"/>
    </row>
    <row r="691" spans="1:5" ht="15">
      <c r="A691" s="355"/>
      <c r="B691" s="355"/>
      <c r="C691" s="355"/>
      <c r="D691" s="360"/>
      <c r="E691" s="360"/>
    </row>
    <row r="692" spans="1:5" ht="15">
      <c r="A692" s="355"/>
      <c r="B692" s="355"/>
      <c r="C692" s="355"/>
      <c r="D692" s="360"/>
      <c r="E692" s="360"/>
    </row>
    <row r="693" spans="1:5" ht="15">
      <c r="A693" s="355"/>
      <c r="B693" s="355"/>
      <c r="C693" s="355"/>
      <c r="D693" s="360"/>
      <c r="E693" s="360"/>
    </row>
    <row r="694" spans="1:5" ht="15">
      <c r="A694" s="355"/>
      <c r="B694" s="355"/>
      <c r="C694" s="355"/>
      <c r="D694" s="360"/>
      <c r="E694" s="360"/>
    </row>
    <row r="695" spans="1:5" ht="15">
      <c r="A695" s="355"/>
      <c r="B695" s="355"/>
      <c r="C695" s="355"/>
      <c r="D695" s="360"/>
      <c r="E695" s="360"/>
    </row>
    <row r="696" spans="1:5" ht="15">
      <c r="A696" s="355"/>
      <c r="B696" s="355"/>
      <c r="C696" s="355"/>
      <c r="D696" s="360"/>
      <c r="E696" s="360"/>
    </row>
    <row r="697" spans="1:5" ht="15">
      <c r="A697" s="355"/>
      <c r="B697" s="355"/>
      <c r="C697" s="355"/>
      <c r="D697" s="360"/>
      <c r="E697" s="360"/>
    </row>
    <row r="698" spans="1:5" ht="15">
      <c r="A698" s="355"/>
      <c r="B698" s="355"/>
      <c r="C698" s="355"/>
      <c r="D698" s="360"/>
      <c r="E698" s="360"/>
    </row>
    <row r="699" spans="1:5" ht="15">
      <c r="A699" s="355"/>
      <c r="B699" s="355"/>
      <c r="C699" s="355"/>
      <c r="D699" s="360"/>
      <c r="E699" s="360"/>
    </row>
    <row r="700" spans="1:5" ht="15">
      <c r="A700" s="355"/>
      <c r="B700" s="355"/>
      <c r="C700" s="355"/>
      <c r="D700" s="360"/>
      <c r="E700" s="360"/>
    </row>
    <row r="701" spans="1:5" ht="15">
      <c r="A701" s="355"/>
      <c r="B701" s="355"/>
      <c r="C701" s="355"/>
      <c r="D701" s="360"/>
      <c r="E701" s="360"/>
    </row>
    <row r="702" spans="1:5" ht="15">
      <c r="A702" s="355"/>
      <c r="B702" s="355"/>
      <c r="C702" s="355"/>
      <c r="D702" s="360"/>
      <c r="E702" s="360"/>
    </row>
    <row r="703" spans="1:5" ht="15">
      <c r="A703" s="355"/>
      <c r="B703" s="355"/>
      <c r="C703" s="355"/>
      <c r="D703" s="360"/>
      <c r="E703" s="360"/>
    </row>
    <row r="704" spans="1:5" ht="15">
      <c r="A704" s="355"/>
      <c r="B704" s="355"/>
      <c r="C704" s="355"/>
      <c r="D704" s="360"/>
      <c r="E704" s="360"/>
    </row>
    <row r="705" spans="1:5" ht="15">
      <c r="A705" s="355"/>
      <c r="B705" s="355"/>
      <c r="C705" s="355"/>
      <c r="D705" s="360"/>
      <c r="E705" s="360"/>
    </row>
    <row r="706" spans="1:5" ht="15">
      <c r="A706" s="355"/>
      <c r="B706" s="355"/>
      <c r="C706" s="355"/>
      <c r="D706" s="360"/>
      <c r="E706" s="360"/>
    </row>
    <row r="707" spans="1:5" ht="15">
      <c r="A707" s="355"/>
      <c r="B707" s="355"/>
      <c r="C707" s="355"/>
      <c r="D707" s="360"/>
      <c r="E707" s="360"/>
    </row>
    <row r="708" spans="1:5" ht="15">
      <c r="A708" s="355"/>
      <c r="B708" s="355"/>
      <c r="C708" s="355"/>
      <c r="D708" s="360"/>
      <c r="E708" s="360"/>
    </row>
    <row r="709" spans="1:5" ht="15">
      <c r="A709" s="355"/>
      <c r="B709" s="355"/>
      <c r="C709" s="355"/>
      <c r="D709" s="360"/>
      <c r="E709" s="360"/>
    </row>
    <row r="710" spans="1:5" ht="15">
      <c r="A710" s="355"/>
      <c r="B710" s="355"/>
      <c r="C710" s="355"/>
      <c r="D710" s="360"/>
      <c r="E710" s="360"/>
    </row>
    <row r="711" spans="1:5" ht="15">
      <c r="A711" s="355"/>
      <c r="B711" s="355"/>
      <c r="C711" s="355"/>
      <c r="D711" s="360"/>
      <c r="E711" s="360"/>
    </row>
    <row r="712" spans="1:5" ht="15">
      <c r="A712" s="355"/>
      <c r="B712" s="355"/>
      <c r="C712" s="355"/>
      <c r="D712" s="360"/>
      <c r="E712" s="360"/>
    </row>
    <row r="713" spans="1:5" ht="15">
      <c r="A713" s="355"/>
      <c r="B713" s="355"/>
      <c r="C713" s="355"/>
      <c r="D713" s="360"/>
      <c r="E713" s="360"/>
    </row>
    <row r="714" spans="1:5" ht="15">
      <c r="A714" s="355"/>
      <c r="B714" s="355"/>
      <c r="C714" s="355"/>
      <c r="D714" s="360"/>
      <c r="E714" s="360"/>
    </row>
    <row r="715" spans="1:5" ht="15">
      <c r="A715" s="355"/>
      <c r="B715" s="355"/>
      <c r="C715" s="355"/>
      <c r="D715" s="360"/>
      <c r="E715" s="360"/>
    </row>
    <row r="716" spans="1:5" ht="15">
      <c r="A716" s="355"/>
      <c r="B716" s="355"/>
      <c r="C716" s="355"/>
      <c r="D716" s="360"/>
      <c r="E716" s="360"/>
    </row>
    <row r="717" spans="1:5" ht="15">
      <c r="A717" s="355"/>
      <c r="B717" s="355"/>
      <c r="C717" s="355"/>
      <c r="D717" s="360"/>
      <c r="E717" s="360"/>
    </row>
    <row r="718" spans="1:5" ht="15">
      <c r="A718" s="355"/>
      <c r="B718" s="355"/>
      <c r="C718" s="355"/>
      <c r="D718" s="360"/>
      <c r="E718" s="360"/>
    </row>
    <row r="719" spans="1:5" ht="15">
      <c r="A719" s="355"/>
      <c r="B719" s="355"/>
      <c r="C719" s="355"/>
      <c r="D719" s="360"/>
      <c r="E719" s="360"/>
    </row>
    <row r="720" spans="1:5" ht="15">
      <c r="A720" s="355"/>
      <c r="B720" s="355"/>
      <c r="C720" s="355"/>
      <c r="D720" s="360"/>
      <c r="E720" s="360"/>
    </row>
    <row r="721" spans="1:5" ht="15">
      <c r="A721" s="355"/>
      <c r="B721" s="355"/>
      <c r="C721" s="355"/>
      <c r="D721" s="360"/>
      <c r="E721" s="360"/>
    </row>
    <row r="722" spans="1:5" ht="15">
      <c r="A722" s="355"/>
      <c r="B722" s="355"/>
      <c r="C722" s="355"/>
      <c r="D722" s="360"/>
      <c r="E722" s="360"/>
    </row>
    <row r="723" spans="1:5" ht="15">
      <c r="A723" s="355"/>
      <c r="B723" s="355"/>
      <c r="C723" s="355"/>
      <c r="D723" s="360"/>
      <c r="E723" s="360"/>
    </row>
    <row r="724" spans="1:5" ht="15">
      <c r="A724" s="355"/>
      <c r="B724" s="355"/>
      <c r="C724" s="355"/>
      <c r="D724" s="360"/>
      <c r="E724" s="360"/>
    </row>
    <row r="725" spans="1:5" ht="15">
      <c r="A725" s="355"/>
      <c r="B725" s="355"/>
      <c r="C725" s="355"/>
      <c r="D725" s="360"/>
      <c r="E725" s="360"/>
    </row>
    <row r="726" spans="1:5" ht="15">
      <c r="A726" s="355"/>
      <c r="B726" s="355"/>
      <c r="C726" s="355"/>
      <c r="D726" s="360"/>
      <c r="E726" s="360"/>
    </row>
    <row r="727" spans="1:5" ht="15">
      <c r="A727" s="355"/>
      <c r="B727" s="355"/>
      <c r="C727" s="355"/>
      <c r="D727" s="360"/>
      <c r="E727" s="360"/>
    </row>
    <row r="728" spans="1:5" ht="15">
      <c r="A728" s="355"/>
      <c r="B728" s="355"/>
      <c r="C728" s="355"/>
      <c r="D728" s="360"/>
      <c r="E728" s="360"/>
    </row>
    <row r="729" spans="1:5" ht="15">
      <c r="A729" s="355"/>
      <c r="B729" s="355"/>
      <c r="C729" s="355"/>
      <c r="D729" s="360"/>
      <c r="E729" s="360"/>
    </row>
    <row r="730" spans="1:5" ht="15">
      <c r="A730" s="355"/>
      <c r="B730" s="355"/>
      <c r="C730" s="355"/>
      <c r="D730" s="360"/>
      <c r="E730" s="360"/>
    </row>
    <row r="731" spans="1:5" ht="15">
      <c r="A731" s="355"/>
      <c r="B731" s="355"/>
      <c r="C731" s="355"/>
      <c r="D731" s="360"/>
      <c r="E731" s="360"/>
    </row>
    <row r="732" spans="1:5" ht="15">
      <c r="A732" s="355"/>
      <c r="B732" s="355"/>
      <c r="C732" s="355"/>
      <c r="D732" s="360"/>
      <c r="E732" s="360"/>
    </row>
    <row r="733" spans="1:5" ht="15">
      <c r="A733" s="355"/>
      <c r="B733" s="355"/>
      <c r="C733" s="355"/>
      <c r="D733" s="360"/>
      <c r="E733" s="360"/>
    </row>
    <row r="734" spans="1:5" ht="15">
      <c r="A734" s="355"/>
      <c r="B734" s="355"/>
      <c r="C734" s="355"/>
      <c r="D734" s="360"/>
      <c r="E734" s="360"/>
    </row>
    <row r="735" spans="1:5" ht="15">
      <c r="A735" s="355"/>
      <c r="B735" s="355"/>
      <c r="C735" s="355"/>
      <c r="D735" s="360"/>
      <c r="E735" s="360"/>
    </row>
    <row r="736" spans="1:5" ht="15">
      <c r="A736" s="355"/>
      <c r="B736" s="355"/>
      <c r="C736" s="355"/>
      <c r="D736" s="360"/>
      <c r="E736" s="360"/>
    </row>
    <row r="737" spans="1:5" ht="15">
      <c r="A737" s="355"/>
      <c r="B737" s="355"/>
      <c r="C737" s="355"/>
      <c r="D737" s="360"/>
      <c r="E737" s="360"/>
    </row>
    <row r="738" spans="1:5" ht="15">
      <c r="A738" s="355"/>
      <c r="B738" s="355"/>
      <c r="C738" s="355"/>
      <c r="D738" s="360"/>
      <c r="E738" s="360"/>
    </row>
    <row r="739" spans="1:5" ht="15">
      <c r="A739" s="355"/>
      <c r="B739" s="355"/>
      <c r="C739" s="355"/>
      <c r="D739" s="360"/>
      <c r="E739" s="360"/>
    </row>
    <row r="740" spans="1:5" ht="15">
      <c r="A740" s="355"/>
      <c r="B740" s="355"/>
      <c r="C740" s="355"/>
      <c r="D740" s="360"/>
      <c r="E740" s="360"/>
    </row>
    <row r="741" spans="1:5" ht="15">
      <c r="A741" s="355"/>
      <c r="B741" s="355"/>
      <c r="C741" s="355"/>
      <c r="D741" s="360"/>
      <c r="E741" s="360"/>
    </row>
    <row r="742" spans="1:5" ht="15">
      <c r="A742" s="355"/>
      <c r="B742" s="355"/>
      <c r="C742" s="355"/>
      <c r="D742" s="360"/>
      <c r="E742" s="360"/>
    </row>
    <row r="743" spans="1:5" ht="15">
      <c r="A743" s="355"/>
      <c r="B743" s="355"/>
      <c r="C743" s="355"/>
      <c r="D743" s="360"/>
      <c r="E743" s="360"/>
    </row>
    <row r="744" spans="1:5" ht="15">
      <c r="A744" s="355"/>
      <c r="B744" s="355"/>
      <c r="C744" s="355"/>
      <c r="D744" s="360"/>
      <c r="E744" s="360"/>
    </row>
    <row r="745" spans="1:5" ht="15">
      <c r="A745" s="355"/>
      <c r="B745" s="355"/>
      <c r="C745" s="355"/>
      <c r="D745" s="360"/>
      <c r="E745" s="360"/>
    </row>
    <row r="746" spans="1:5" ht="15">
      <c r="A746" s="355"/>
      <c r="B746" s="355"/>
      <c r="C746" s="355"/>
      <c r="D746" s="360"/>
      <c r="E746" s="360"/>
    </row>
    <row r="747" spans="1:5" ht="15">
      <c r="A747" s="355"/>
      <c r="B747" s="355"/>
      <c r="C747" s="355"/>
      <c r="D747" s="360"/>
      <c r="E747" s="360"/>
    </row>
    <row r="748" spans="1:5" ht="15">
      <c r="A748" s="355"/>
      <c r="B748" s="355"/>
      <c r="C748" s="355"/>
      <c r="D748" s="360"/>
      <c r="E748" s="360"/>
    </row>
    <row r="749" spans="1:5" ht="15">
      <c r="A749" s="355"/>
      <c r="B749" s="355"/>
      <c r="C749" s="355"/>
      <c r="D749" s="360"/>
      <c r="E749" s="360"/>
    </row>
    <row r="750" spans="1:5" ht="15">
      <c r="A750" s="355"/>
      <c r="B750" s="355"/>
      <c r="C750" s="355"/>
      <c r="D750" s="360"/>
      <c r="E750" s="360"/>
    </row>
    <row r="751" spans="1:5" ht="15">
      <c r="A751" s="355"/>
      <c r="B751" s="355"/>
      <c r="C751" s="355"/>
      <c r="D751" s="360"/>
      <c r="E751" s="360"/>
    </row>
    <row r="752" spans="1:5" ht="15">
      <c r="A752" s="355"/>
      <c r="B752" s="355"/>
      <c r="C752" s="355"/>
      <c r="D752" s="360"/>
      <c r="E752" s="360"/>
    </row>
    <row r="753" spans="1:5" ht="15">
      <c r="A753" s="355"/>
      <c r="B753" s="355"/>
      <c r="C753" s="355"/>
      <c r="D753" s="360"/>
      <c r="E753" s="360"/>
    </row>
    <row r="754" spans="1:5" ht="15">
      <c r="A754" s="355"/>
      <c r="B754" s="355"/>
      <c r="C754" s="355"/>
      <c r="D754" s="360"/>
      <c r="E754" s="360"/>
    </row>
    <row r="755" spans="1:5" ht="15">
      <c r="A755" s="355"/>
      <c r="B755" s="355"/>
      <c r="C755" s="355"/>
      <c r="D755" s="360"/>
      <c r="E755" s="360"/>
    </row>
    <row r="756" spans="1:5" ht="15">
      <c r="A756" s="355"/>
      <c r="B756" s="355"/>
      <c r="C756" s="355"/>
      <c r="D756" s="360"/>
      <c r="E756" s="360"/>
    </row>
    <row r="757" spans="1:5" ht="15">
      <c r="A757" s="355"/>
      <c r="B757" s="355"/>
      <c r="C757" s="355"/>
      <c r="D757" s="360"/>
      <c r="E757" s="360"/>
    </row>
    <row r="758" spans="1:5" ht="15">
      <c r="A758" s="355"/>
      <c r="B758" s="355"/>
      <c r="C758" s="355"/>
      <c r="D758" s="360"/>
      <c r="E758" s="360"/>
    </row>
    <row r="759" spans="1:5" ht="15">
      <c r="A759" s="355"/>
      <c r="B759" s="355"/>
      <c r="C759" s="355"/>
      <c r="D759" s="360"/>
      <c r="E759" s="360"/>
    </row>
    <row r="760" spans="1:5" ht="15">
      <c r="A760" s="355"/>
      <c r="B760" s="355"/>
      <c r="C760" s="355"/>
      <c r="D760" s="360"/>
      <c r="E760" s="360"/>
    </row>
    <row r="761" spans="1:5" ht="15">
      <c r="A761" s="355"/>
      <c r="B761" s="355"/>
      <c r="C761" s="355"/>
      <c r="D761" s="360"/>
      <c r="E761" s="360"/>
    </row>
    <row r="762" spans="1:5" ht="15">
      <c r="A762" s="355"/>
      <c r="B762" s="355"/>
      <c r="C762" s="355"/>
      <c r="D762" s="360"/>
      <c r="E762" s="360"/>
    </row>
    <row r="763" spans="1:5" ht="15">
      <c r="A763" s="355"/>
      <c r="B763" s="355"/>
      <c r="C763" s="355"/>
      <c r="D763" s="360"/>
      <c r="E763" s="360"/>
    </row>
    <row r="764" spans="1:5" ht="15">
      <c r="A764" s="355"/>
      <c r="B764" s="355"/>
      <c r="C764" s="355"/>
      <c r="D764" s="360"/>
      <c r="E764" s="360"/>
    </row>
    <row r="765" spans="1:5" ht="15">
      <c r="A765" s="355"/>
      <c r="B765" s="355"/>
      <c r="C765" s="355"/>
      <c r="D765" s="360"/>
      <c r="E765" s="360"/>
    </row>
    <row r="766" spans="1:5" ht="15">
      <c r="A766" s="355"/>
      <c r="B766" s="355"/>
      <c r="C766" s="355"/>
      <c r="D766" s="360"/>
      <c r="E766" s="360"/>
    </row>
    <row r="767" spans="1:5" ht="15">
      <c r="A767" s="355"/>
      <c r="B767" s="355"/>
      <c r="C767" s="355"/>
      <c r="D767" s="360"/>
      <c r="E767" s="360"/>
    </row>
    <row r="768" spans="1:5" ht="15">
      <c r="A768" s="355"/>
      <c r="B768" s="355"/>
      <c r="C768" s="355"/>
      <c r="D768" s="360"/>
      <c r="E768" s="360"/>
    </row>
    <row r="769" spans="1:5" ht="15">
      <c r="A769" s="355"/>
      <c r="B769" s="355"/>
      <c r="C769" s="355"/>
      <c r="D769" s="360"/>
      <c r="E769" s="360"/>
    </row>
    <row r="770" spans="1:5" ht="15">
      <c r="A770" s="355"/>
      <c r="B770" s="355"/>
      <c r="C770" s="355"/>
      <c r="D770" s="360"/>
      <c r="E770" s="360"/>
    </row>
    <row r="771" spans="1:5" ht="15">
      <c r="A771" s="355"/>
      <c r="B771" s="355"/>
      <c r="C771" s="355"/>
      <c r="D771" s="360"/>
      <c r="E771" s="360"/>
    </row>
    <row r="772" spans="1:5" ht="15">
      <c r="A772" s="355"/>
      <c r="B772" s="355"/>
      <c r="C772" s="355"/>
      <c r="D772" s="360"/>
      <c r="E772" s="360"/>
    </row>
    <row r="773" spans="1:5" ht="15">
      <c r="A773" s="355"/>
      <c r="B773" s="355"/>
      <c r="C773" s="355"/>
      <c r="D773" s="360"/>
      <c r="E773" s="360"/>
    </row>
    <row r="774" spans="1:5" ht="15">
      <c r="A774" s="355"/>
      <c r="B774" s="355"/>
      <c r="C774" s="355"/>
      <c r="D774" s="360"/>
      <c r="E774" s="360"/>
    </row>
    <row r="775" spans="1:5" ht="15">
      <c r="A775" s="355"/>
      <c r="B775" s="355"/>
      <c r="C775" s="355"/>
      <c r="D775" s="360"/>
      <c r="E775" s="360"/>
    </row>
    <row r="776" spans="1:5" ht="15">
      <c r="A776" s="355"/>
      <c r="B776" s="355"/>
      <c r="C776" s="355"/>
      <c r="D776" s="360"/>
      <c r="E776" s="360"/>
    </row>
    <row r="777" spans="1:5" ht="15">
      <c r="A777" s="355"/>
      <c r="B777" s="355"/>
      <c r="C777" s="355"/>
      <c r="D777" s="360"/>
      <c r="E777" s="360"/>
    </row>
    <row r="778" spans="1:5" ht="15">
      <c r="A778" s="355"/>
      <c r="B778" s="355"/>
      <c r="C778" s="355"/>
      <c r="D778" s="360"/>
      <c r="E778" s="360"/>
    </row>
    <row r="779" spans="1:5" ht="15">
      <c r="A779" s="355"/>
      <c r="B779" s="355"/>
      <c r="C779" s="355"/>
      <c r="D779" s="360"/>
      <c r="E779" s="360"/>
    </row>
    <row r="780" spans="1:5" ht="15">
      <c r="A780" s="355"/>
      <c r="B780" s="355"/>
      <c r="C780" s="355"/>
      <c r="D780" s="360"/>
      <c r="E780" s="360"/>
    </row>
    <row r="781" spans="1:5" ht="15">
      <c r="A781" s="355"/>
      <c r="B781" s="355"/>
      <c r="C781" s="355"/>
      <c r="D781" s="360"/>
      <c r="E781" s="360"/>
    </row>
    <row r="782" spans="1:5" ht="15">
      <c r="A782" s="355"/>
      <c r="B782" s="355"/>
      <c r="C782" s="355"/>
      <c r="D782" s="360"/>
      <c r="E782" s="360"/>
    </row>
    <row r="783" spans="1:5" ht="15">
      <c r="A783" s="355"/>
      <c r="B783" s="355"/>
      <c r="C783" s="355"/>
      <c r="D783" s="360"/>
      <c r="E783" s="360"/>
    </row>
    <row r="784" spans="1:5" ht="15">
      <c r="A784" s="355"/>
      <c r="B784" s="355"/>
      <c r="C784" s="355"/>
      <c r="D784" s="360"/>
      <c r="E784" s="360"/>
    </row>
    <row r="785" spans="1:5" ht="15">
      <c r="A785" s="355"/>
      <c r="B785" s="355"/>
      <c r="C785" s="355"/>
      <c r="D785" s="360"/>
      <c r="E785" s="360"/>
    </row>
    <row r="786" spans="1:5" ht="15">
      <c r="A786" s="355"/>
      <c r="B786" s="355"/>
      <c r="C786" s="355"/>
      <c r="D786" s="360"/>
      <c r="E786" s="360"/>
    </row>
    <row r="787" spans="1:5" ht="15">
      <c r="A787" s="355"/>
      <c r="B787" s="355"/>
      <c r="C787" s="355"/>
      <c r="D787" s="360"/>
      <c r="E787" s="360"/>
    </row>
    <row r="788" spans="1:5" ht="15">
      <c r="A788" s="355"/>
      <c r="B788" s="355"/>
      <c r="C788" s="355"/>
      <c r="D788" s="360"/>
      <c r="E788" s="360"/>
    </row>
    <row r="789" spans="1:5" ht="15">
      <c r="A789" s="355"/>
      <c r="B789" s="355"/>
      <c r="C789" s="355"/>
      <c r="D789" s="360"/>
      <c r="E789" s="360"/>
    </row>
    <row r="790" spans="1:5" ht="15">
      <c r="A790" s="355"/>
      <c r="B790" s="355"/>
      <c r="C790" s="355"/>
      <c r="D790" s="360"/>
      <c r="E790" s="360"/>
    </row>
    <row r="791" spans="1:5" ht="15">
      <c r="A791" s="355"/>
      <c r="B791" s="355"/>
      <c r="C791" s="355"/>
      <c r="D791" s="360"/>
      <c r="E791" s="360"/>
    </row>
    <row r="792" spans="1:5" ht="15">
      <c r="A792" s="355"/>
      <c r="B792" s="355"/>
      <c r="C792" s="355"/>
      <c r="D792" s="360"/>
      <c r="E792" s="360"/>
    </row>
    <row r="793" spans="1:5" ht="15">
      <c r="A793" s="355"/>
      <c r="B793" s="355"/>
      <c r="C793" s="355"/>
      <c r="D793" s="360"/>
      <c r="E793" s="360"/>
    </row>
    <row r="794" spans="1:5" ht="15">
      <c r="A794" s="355"/>
      <c r="B794" s="355"/>
      <c r="C794" s="355"/>
      <c r="D794" s="360"/>
      <c r="E794" s="360"/>
    </row>
    <row r="795" spans="1:5" ht="15">
      <c r="A795" s="355"/>
      <c r="B795" s="355"/>
      <c r="C795" s="355"/>
      <c r="D795" s="360"/>
      <c r="E795" s="360"/>
    </row>
    <row r="796" spans="1:5" ht="15">
      <c r="A796" s="355"/>
      <c r="B796" s="355"/>
      <c r="C796" s="355"/>
      <c r="D796" s="360"/>
      <c r="E796" s="360"/>
    </row>
    <row r="797" spans="1:5" ht="15">
      <c r="A797" s="355"/>
      <c r="B797" s="355"/>
      <c r="C797" s="355"/>
      <c r="D797" s="360"/>
      <c r="E797" s="360"/>
    </row>
    <row r="798" spans="1:5" ht="15">
      <c r="A798" s="355"/>
      <c r="B798" s="355"/>
      <c r="C798" s="355"/>
      <c r="D798" s="360"/>
      <c r="E798" s="360"/>
    </row>
    <row r="799" spans="1:5" ht="15">
      <c r="A799" s="355"/>
      <c r="B799" s="355"/>
      <c r="C799" s="355"/>
      <c r="D799" s="360"/>
      <c r="E799" s="360"/>
    </row>
    <row r="800" spans="1:5" ht="15">
      <c r="A800" s="355"/>
      <c r="B800" s="355"/>
      <c r="C800" s="355"/>
      <c r="D800" s="360"/>
      <c r="E800" s="360"/>
    </row>
    <row r="801" spans="1:5" ht="15">
      <c r="A801" s="355"/>
      <c r="B801" s="355"/>
      <c r="C801" s="355"/>
      <c r="D801" s="360"/>
      <c r="E801" s="360"/>
    </row>
    <row r="802" spans="1:5" ht="15">
      <c r="A802" s="355"/>
      <c r="B802" s="355"/>
      <c r="C802" s="355"/>
      <c r="D802" s="360"/>
      <c r="E802" s="360"/>
    </row>
  </sheetData>
  <sheetProtection/>
  <mergeCells count="8">
    <mergeCell ref="A1:B1"/>
    <mergeCell ref="A2:B2"/>
    <mergeCell ref="B3:H3"/>
    <mergeCell ref="D23:E23"/>
    <mergeCell ref="D24:E24"/>
    <mergeCell ref="G26:H26"/>
    <mergeCell ref="G27:H27"/>
    <mergeCell ref="G23:H23"/>
  </mergeCells>
  <printOptions horizontalCentered="1"/>
  <pageMargins left="0.25" right="0.196850393700787" top="0.236220472440945" bottom="0.05" header="0.511811023622047" footer="0.511811023622047"/>
  <pageSetup horizontalDpi="600" verticalDpi="600" orientation="landscape" paperSize="9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19"/>
  <sheetViews>
    <sheetView zoomScalePageLayoutView="0" workbookViewId="0" topLeftCell="A13">
      <selection activeCell="B31" sqref="B31:H35"/>
    </sheetView>
  </sheetViews>
  <sheetFormatPr defaultColWidth="8.8515625" defaultRowHeight="12.75"/>
  <cols>
    <col min="1" max="1" width="5.140625" style="353" customWidth="1"/>
    <col min="2" max="2" width="37.140625" style="353" customWidth="1"/>
    <col min="3" max="3" width="7.140625" style="353" customWidth="1"/>
    <col min="4" max="4" width="11.57421875" style="353" customWidth="1"/>
    <col min="5" max="5" width="11.140625" style="353" customWidth="1"/>
    <col min="6" max="6" width="12.57421875" style="353" customWidth="1"/>
    <col min="7" max="7" width="13.140625" style="353" customWidth="1"/>
    <col min="8" max="8" width="13.8515625" style="353" customWidth="1"/>
    <col min="9" max="16384" width="8.8515625" style="353" customWidth="1"/>
  </cols>
  <sheetData>
    <row r="1" spans="1:2" ht="15">
      <c r="A1" s="770" t="s">
        <v>870</v>
      </c>
      <c r="B1" s="771"/>
    </row>
    <row r="2" spans="1:2" ht="15">
      <c r="A2" s="770" t="s">
        <v>858</v>
      </c>
      <c r="B2" s="771"/>
    </row>
    <row r="4" spans="1:8" ht="36" customHeight="1">
      <c r="A4" s="795" t="s">
        <v>62</v>
      </c>
      <c r="B4" s="795"/>
      <c r="C4" s="795"/>
      <c r="D4" s="795"/>
      <c r="E4" s="795"/>
      <c r="F4" s="795"/>
      <c r="G4" s="795"/>
      <c r="H4" s="795"/>
    </row>
    <row r="5" spans="1:3" ht="15">
      <c r="A5" s="355"/>
      <c r="C5" s="356"/>
    </row>
    <row r="6" spans="1:8" s="356" customFormat="1" ht="17.25" customHeight="1" thickBot="1">
      <c r="A6" s="361"/>
      <c r="B6" s="356" t="s">
        <v>624</v>
      </c>
      <c r="G6" s="387"/>
      <c r="H6" s="387" t="s">
        <v>625</v>
      </c>
    </row>
    <row r="7" spans="1:8" ht="36.75" customHeight="1" thickBot="1" thickTop="1">
      <c r="A7" s="355"/>
      <c r="B7" s="363" t="s">
        <v>290</v>
      </c>
      <c r="C7" s="364" t="s">
        <v>291</v>
      </c>
      <c r="D7" s="364"/>
      <c r="E7" s="364">
        <v>5314</v>
      </c>
      <c r="F7" s="364">
        <v>5121</v>
      </c>
      <c r="G7" s="364">
        <v>5124</v>
      </c>
      <c r="H7" s="368" t="s">
        <v>224</v>
      </c>
    </row>
    <row r="8" spans="1:8" ht="15">
      <c r="A8" s="355"/>
      <c r="B8" s="369" t="s">
        <v>252</v>
      </c>
      <c r="C8" s="269" t="s">
        <v>253</v>
      </c>
      <c r="D8" s="269" t="s">
        <v>626</v>
      </c>
      <c r="E8" s="269">
        <v>2</v>
      </c>
      <c r="F8" s="269">
        <v>3</v>
      </c>
      <c r="G8" s="269">
        <v>4</v>
      </c>
      <c r="H8" s="388" t="s">
        <v>106</v>
      </c>
    </row>
    <row r="9" spans="1:8" ht="41.25" customHeight="1">
      <c r="A9" s="355"/>
      <c r="B9" s="371" t="s">
        <v>373</v>
      </c>
      <c r="C9" s="199" t="s">
        <v>276</v>
      </c>
      <c r="D9" s="389"/>
      <c r="E9" s="389"/>
      <c r="F9" s="389"/>
      <c r="G9" s="389"/>
      <c r="H9" s="390"/>
    </row>
    <row r="10" spans="1:8" ht="20.25" customHeight="1">
      <c r="A10" s="355"/>
      <c r="B10" s="371" t="s">
        <v>374</v>
      </c>
      <c r="C10" s="199" t="s">
        <v>277</v>
      </c>
      <c r="D10" s="198">
        <f>E10+F10+G10</f>
        <v>57112</v>
      </c>
      <c r="E10" s="198"/>
      <c r="F10" s="198">
        <v>28556</v>
      </c>
      <c r="G10" s="198">
        <v>28556</v>
      </c>
      <c r="H10" s="378">
        <f>F10+G10</f>
        <v>57112</v>
      </c>
    </row>
    <row r="11" spans="1:8" ht="20.25" customHeight="1">
      <c r="A11" s="355"/>
      <c r="B11" s="371" t="s">
        <v>375</v>
      </c>
      <c r="C11" s="199" t="s">
        <v>278</v>
      </c>
      <c r="D11" s="198">
        <f>E11+F11+G11</f>
        <v>57109</v>
      </c>
      <c r="E11" s="198"/>
      <c r="F11" s="198">
        <v>28556</v>
      </c>
      <c r="G11" s="198">
        <v>28553</v>
      </c>
      <c r="H11" s="378">
        <f>F11+G11</f>
        <v>57109</v>
      </c>
    </row>
    <row r="12" spans="1:8" ht="42.75" customHeight="1">
      <c r="A12" s="355"/>
      <c r="B12" s="371" t="s">
        <v>376</v>
      </c>
      <c r="C12" s="199" t="s">
        <v>279</v>
      </c>
      <c r="D12" s="205">
        <f>D10-D11</f>
        <v>3</v>
      </c>
      <c r="E12" s="205">
        <f>E10-E11</f>
        <v>0</v>
      </c>
      <c r="F12" s="205">
        <f>F10-F11</f>
        <v>0</v>
      </c>
      <c r="G12" s="205">
        <f>G10-G11</f>
        <v>3</v>
      </c>
      <c r="H12" s="379">
        <f>H10-H11</f>
        <v>3</v>
      </c>
    </row>
    <row r="13" spans="1:8" ht="38.25" customHeight="1">
      <c r="A13" s="355"/>
      <c r="B13" s="371" t="s">
        <v>377</v>
      </c>
      <c r="C13" s="199" t="s">
        <v>280</v>
      </c>
      <c r="D13" s="198"/>
      <c r="E13" s="198"/>
      <c r="F13" s="198"/>
      <c r="G13" s="198"/>
      <c r="H13" s="378"/>
    </row>
    <row r="14" spans="1:8" ht="20.25" customHeight="1">
      <c r="A14" s="355"/>
      <c r="B14" s="371" t="s">
        <v>378</v>
      </c>
      <c r="C14" s="199" t="s">
        <v>281</v>
      </c>
      <c r="D14" s="204">
        <f>E14+F14+G14</f>
        <v>0</v>
      </c>
      <c r="E14" s="204"/>
      <c r="F14" s="204"/>
      <c r="G14" s="204"/>
      <c r="H14" s="380">
        <f>F14+G14</f>
        <v>0</v>
      </c>
    </row>
    <row r="15" spans="1:8" ht="20.25" customHeight="1">
      <c r="A15" s="355"/>
      <c r="B15" s="371" t="s">
        <v>375</v>
      </c>
      <c r="C15" s="199" t="s">
        <v>282</v>
      </c>
      <c r="D15" s="204">
        <f>E15+F15+G15</f>
        <v>0</v>
      </c>
      <c r="E15" s="204"/>
      <c r="F15" s="204"/>
      <c r="G15" s="204"/>
      <c r="H15" s="380">
        <f>F15+G15</f>
        <v>0</v>
      </c>
    </row>
    <row r="16" spans="1:8" ht="37.5" customHeight="1">
      <c r="A16" s="355"/>
      <c r="B16" s="371" t="s">
        <v>380</v>
      </c>
      <c r="C16" s="199" t="s">
        <v>283</v>
      </c>
      <c r="D16" s="205">
        <f>D14-D15</f>
        <v>0</v>
      </c>
      <c r="E16" s="205">
        <f>E14-E15</f>
        <v>0</v>
      </c>
      <c r="F16" s="205">
        <f>F14-F15</f>
        <v>0</v>
      </c>
      <c r="G16" s="205">
        <f>G14-G15</f>
        <v>0</v>
      </c>
      <c r="H16" s="379">
        <f>H14-H15</f>
        <v>0</v>
      </c>
    </row>
    <row r="17" spans="1:8" ht="36" customHeight="1">
      <c r="A17" s="355"/>
      <c r="B17" s="371" t="s">
        <v>381</v>
      </c>
      <c r="C17" s="199" t="s">
        <v>284</v>
      </c>
      <c r="D17" s="198"/>
      <c r="E17" s="198"/>
      <c r="F17" s="198"/>
      <c r="G17" s="198"/>
      <c r="H17" s="378"/>
    </row>
    <row r="18" spans="1:8" ht="21" customHeight="1">
      <c r="A18" s="355"/>
      <c r="B18" s="371" t="s">
        <v>378</v>
      </c>
      <c r="C18" s="201">
        <v>10</v>
      </c>
      <c r="D18" s="204">
        <f>E18+F18+G18</f>
        <v>0</v>
      </c>
      <c r="E18" s="204"/>
      <c r="F18" s="204"/>
      <c r="G18" s="204"/>
      <c r="H18" s="380">
        <f>F18+G18</f>
        <v>0</v>
      </c>
    </row>
    <row r="19" spans="1:8" ht="21" customHeight="1">
      <c r="A19" s="355"/>
      <c r="B19" s="371" t="s">
        <v>375</v>
      </c>
      <c r="C19" s="201">
        <v>11</v>
      </c>
      <c r="D19" s="204">
        <f>E19+F19+G19</f>
        <v>0</v>
      </c>
      <c r="E19" s="204"/>
      <c r="F19" s="204"/>
      <c r="G19" s="204"/>
      <c r="H19" s="380">
        <f>F19+G19</f>
        <v>0</v>
      </c>
    </row>
    <row r="20" spans="1:8" ht="40.5" customHeight="1" thickBot="1">
      <c r="A20" s="355"/>
      <c r="B20" s="391" t="s">
        <v>382</v>
      </c>
      <c r="C20" s="206">
        <v>12</v>
      </c>
      <c r="D20" s="207">
        <f>D18-D19</f>
        <v>0</v>
      </c>
      <c r="E20" s="207">
        <f>E18-E19</f>
        <v>0</v>
      </c>
      <c r="F20" s="207">
        <f>F18-F19</f>
        <v>0</v>
      </c>
      <c r="G20" s="207">
        <f>G18-G19</f>
        <v>0</v>
      </c>
      <c r="H20" s="381">
        <f>H18-H19</f>
        <v>0</v>
      </c>
    </row>
    <row r="21" spans="1:8" ht="67.5" customHeight="1" thickBot="1">
      <c r="A21" s="355"/>
      <c r="B21" s="392" t="s">
        <v>383</v>
      </c>
      <c r="C21" s="202">
        <v>13</v>
      </c>
      <c r="D21" s="208">
        <f>E21+F21+G21</f>
        <v>3</v>
      </c>
      <c r="E21" s="208">
        <f>E12+E16+E20</f>
        <v>0</v>
      </c>
      <c r="F21" s="208">
        <f>F12+F16+F20</f>
        <v>0</v>
      </c>
      <c r="G21" s="208">
        <f>G12+G16+G20</f>
        <v>3</v>
      </c>
      <c r="H21" s="382">
        <f>H12+H16+H20</f>
        <v>3</v>
      </c>
    </row>
    <row r="22" spans="1:8" ht="46.5" customHeight="1" thickBot="1">
      <c r="A22" s="355"/>
      <c r="B22" s="392" t="s">
        <v>384</v>
      </c>
      <c r="C22" s="202">
        <v>14</v>
      </c>
      <c r="D22" s="209">
        <f>E22+F22+G22</f>
        <v>0</v>
      </c>
      <c r="E22" s="393"/>
      <c r="F22" s="209"/>
      <c r="G22" s="393"/>
      <c r="H22" s="383">
        <f>F22+G22</f>
        <v>0</v>
      </c>
    </row>
    <row r="23" spans="1:8" ht="18" customHeight="1">
      <c r="A23" s="355"/>
      <c r="B23" s="394" t="s">
        <v>627</v>
      </c>
      <c r="C23" s="395">
        <v>15</v>
      </c>
      <c r="D23" s="396">
        <f>E23+F23+G23</f>
        <v>0</v>
      </c>
      <c r="E23" s="396"/>
      <c r="F23" s="396"/>
      <c r="G23" s="396"/>
      <c r="H23" s="397"/>
    </row>
    <row r="24" spans="1:8" ht="18" customHeight="1" thickBot="1">
      <c r="A24" s="355"/>
      <c r="B24" s="398" t="s">
        <v>628</v>
      </c>
      <c r="C24" s="399">
        <v>16</v>
      </c>
      <c r="D24" s="400">
        <f>E24+F24+G24</f>
        <v>0</v>
      </c>
      <c r="E24" s="400"/>
      <c r="F24" s="400"/>
      <c r="G24" s="400"/>
      <c r="H24" s="401"/>
    </row>
    <row r="25" spans="1:8" ht="57" customHeight="1" thickBot="1">
      <c r="A25" s="355"/>
      <c r="B25" s="402" t="s">
        <v>629</v>
      </c>
      <c r="C25" s="384">
        <v>17</v>
      </c>
      <c r="D25" s="385">
        <f>D21+D22+D23-D24</f>
        <v>3</v>
      </c>
      <c r="E25" s="385">
        <f>E21+E22+E23-E24</f>
        <v>0</v>
      </c>
      <c r="F25" s="385">
        <f>F21+F22+F23-F24</f>
        <v>0</v>
      </c>
      <c r="G25" s="385">
        <f>G21+G22+G23-G24</f>
        <v>3</v>
      </c>
      <c r="H25" s="386">
        <f>H21+H22+H23-H24</f>
        <v>3</v>
      </c>
    </row>
    <row r="26" spans="1:8" ht="15" hidden="1">
      <c r="A26" s="355"/>
      <c r="B26" s="356"/>
      <c r="D26" s="353" t="e">
        <f>SUM(#REF!)</f>
        <v>#REF!</v>
      </c>
      <c r="E26" s="353" t="e">
        <f>SUM(#REF!)</f>
        <v>#REF!</v>
      </c>
      <c r="F26" s="353" t="e">
        <f>SUM(#REF!)</f>
        <v>#REF!</v>
      </c>
      <c r="G26" s="353" t="e">
        <f>SUM(#REF!)</f>
        <v>#REF!</v>
      </c>
      <c r="H26" s="353" t="e">
        <f>SUM(#REF!)</f>
        <v>#REF!</v>
      </c>
    </row>
    <row r="27" spans="1:8" ht="15" hidden="1">
      <c r="A27" s="355"/>
      <c r="B27" s="356"/>
      <c r="D27" s="353" t="e">
        <f>D25-D26</f>
        <v>#REF!</v>
      </c>
      <c r="E27" s="353" t="e">
        <f>E25-E26</f>
        <v>#REF!</v>
      </c>
      <c r="F27" s="353" t="e">
        <f>F25-F26</f>
        <v>#REF!</v>
      </c>
      <c r="G27" s="353" t="e">
        <f>G25-G26</f>
        <v>#REF!</v>
      </c>
      <c r="H27" s="353" t="e">
        <f>H25-H26</f>
        <v>#REF!</v>
      </c>
    </row>
    <row r="28" spans="1:2" ht="15.75" thickTop="1">
      <c r="A28" s="355"/>
      <c r="B28" s="356"/>
    </row>
    <row r="29" spans="1:2" ht="15">
      <c r="A29" s="355"/>
      <c r="B29" s="356"/>
    </row>
    <row r="30" spans="1:3" ht="15">
      <c r="A30" s="355"/>
      <c r="B30" s="796"/>
      <c r="C30" s="796"/>
    </row>
    <row r="31" spans="2:8" s="241" customFormat="1" ht="15" customHeight="1">
      <c r="B31" s="266" t="s">
        <v>59</v>
      </c>
      <c r="C31" s="267"/>
      <c r="F31" s="768" t="s">
        <v>58</v>
      </c>
      <c r="G31" s="768"/>
      <c r="H31" s="768"/>
    </row>
    <row r="32" spans="2:8" s="241" customFormat="1" ht="18" customHeight="1">
      <c r="B32" s="266" t="s">
        <v>865</v>
      </c>
      <c r="C32" s="267"/>
      <c r="F32" s="768" t="s">
        <v>866</v>
      </c>
      <c r="G32" s="768"/>
      <c r="H32" s="768"/>
    </row>
    <row r="33" spans="1:8" ht="15">
      <c r="A33" s="355"/>
      <c r="B33" s="241"/>
      <c r="C33" s="775"/>
      <c r="D33" s="775"/>
      <c r="E33" s="775"/>
      <c r="F33" s="355"/>
      <c r="G33" s="355"/>
      <c r="H33" s="355"/>
    </row>
    <row r="34" spans="1:8" ht="15">
      <c r="A34" s="355"/>
      <c r="B34" s="241"/>
      <c r="C34" s="241"/>
      <c r="D34" s="241"/>
      <c r="E34" s="241"/>
      <c r="F34" s="355"/>
      <c r="G34" s="768" t="s">
        <v>868</v>
      </c>
      <c r="H34" s="769"/>
    </row>
    <row r="35" spans="1:8" ht="15">
      <c r="A35" s="355"/>
      <c r="B35" s="241"/>
      <c r="C35" s="241"/>
      <c r="D35" s="241"/>
      <c r="E35" s="241"/>
      <c r="G35" s="768" t="s">
        <v>869</v>
      </c>
      <c r="H35" s="769"/>
    </row>
    <row r="36" spans="1:8" ht="15">
      <c r="A36" s="355"/>
      <c r="B36" s="241"/>
      <c r="C36" s="241"/>
      <c r="F36" s="355"/>
      <c r="G36" s="355"/>
      <c r="H36" s="355"/>
    </row>
    <row r="37" spans="1:8" ht="15">
      <c r="A37" s="355"/>
      <c r="B37" s="241"/>
      <c r="C37" s="241"/>
      <c r="F37" s="355"/>
      <c r="G37" s="355"/>
      <c r="H37" s="355"/>
    </row>
    <row r="38" spans="1:8" ht="15">
      <c r="A38" s="355"/>
      <c r="B38" s="355"/>
      <c r="C38" s="355"/>
      <c r="D38" s="355"/>
      <c r="E38" s="355"/>
      <c r="F38" s="355"/>
      <c r="G38" s="355"/>
      <c r="H38" s="355"/>
    </row>
    <row r="39" spans="1:8" ht="15">
      <c r="A39" s="355"/>
      <c r="B39" s="355"/>
      <c r="C39" s="355"/>
      <c r="D39" s="355"/>
      <c r="E39" s="355"/>
      <c r="F39" s="355"/>
      <c r="G39" s="355"/>
      <c r="H39" s="355"/>
    </row>
    <row r="40" spans="1:8" ht="15">
      <c r="A40" s="355"/>
      <c r="B40" s="355"/>
      <c r="C40" s="355"/>
      <c r="D40" s="355"/>
      <c r="E40" s="355"/>
      <c r="F40" s="355"/>
      <c r="G40" s="355"/>
      <c r="H40" s="355"/>
    </row>
    <row r="41" spans="1:8" ht="15">
      <c r="A41" s="355"/>
      <c r="B41" s="355"/>
      <c r="C41" s="355"/>
      <c r="D41" s="355"/>
      <c r="E41" s="355"/>
      <c r="F41" s="355"/>
      <c r="G41" s="355"/>
      <c r="H41" s="355"/>
    </row>
    <row r="42" spans="1:8" ht="15">
      <c r="A42" s="355"/>
      <c r="B42" s="355"/>
      <c r="C42" s="355"/>
      <c r="D42" s="355"/>
      <c r="E42" s="355"/>
      <c r="F42" s="355"/>
      <c r="G42" s="355"/>
      <c r="H42" s="355"/>
    </row>
    <row r="43" spans="1:8" ht="15">
      <c r="A43" s="355"/>
      <c r="B43" s="355"/>
      <c r="C43" s="355"/>
      <c r="D43" s="355"/>
      <c r="E43" s="355"/>
      <c r="F43" s="355"/>
      <c r="G43" s="355"/>
      <c r="H43" s="355"/>
    </row>
    <row r="44" spans="1:8" ht="15">
      <c r="A44" s="355"/>
      <c r="B44" s="355"/>
      <c r="C44" s="355"/>
      <c r="D44" s="355"/>
      <c r="E44" s="355"/>
      <c r="F44" s="355"/>
      <c r="G44" s="355"/>
      <c r="H44" s="355"/>
    </row>
    <row r="45" spans="1:8" ht="15">
      <c r="A45" s="355"/>
      <c r="B45" s="355"/>
      <c r="C45" s="355"/>
      <c r="D45" s="355"/>
      <c r="E45" s="355"/>
      <c r="F45" s="355"/>
      <c r="G45" s="355"/>
      <c r="H45" s="355"/>
    </row>
    <row r="46" spans="1:8" ht="15">
      <c r="A46" s="355"/>
      <c r="B46" s="355"/>
      <c r="C46" s="355"/>
      <c r="D46" s="355"/>
      <c r="E46" s="355"/>
      <c r="F46" s="355"/>
      <c r="G46" s="355"/>
      <c r="H46" s="355"/>
    </row>
    <row r="47" spans="1:8" ht="15">
      <c r="A47" s="355"/>
      <c r="B47" s="355"/>
      <c r="C47" s="355"/>
      <c r="D47" s="355"/>
      <c r="E47" s="355"/>
      <c r="F47" s="355"/>
      <c r="G47" s="355"/>
      <c r="H47" s="355"/>
    </row>
    <row r="48" spans="1:8" ht="15">
      <c r="A48" s="355"/>
      <c r="B48" s="355"/>
      <c r="C48" s="355"/>
      <c r="D48" s="355"/>
      <c r="E48" s="355"/>
      <c r="F48" s="355"/>
      <c r="G48" s="355"/>
      <c r="H48" s="355"/>
    </row>
    <row r="49" spans="1:8" ht="15">
      <c r="A49" s="355"/>
      <c r="B49" s="355"/>
      <c r="C49" s="355"/>
      <c r="D49" s="355"/>
      <c r="E49" s="355"/>
      <c r="F49" s="355"/>
      <c r="G49" s="355"/>
      <c r="H49" s="355"/>
    </row>
    <row r="50" spans="1:8" ht="15">
      <c r="A50" s="355"/>
      <c r="B50" s="355"/>
      <c r="C50" s="355"/>
      <c r="D50" s="355"/>
      <c r="E50" s="355"/>
      <c r="F50" s="355"/>
      <c r="G50" s="355"/>
      <c r="H50" s="355"/>
    </row>
    <row r="51" spans="1:8" ht="15">
      <c r="A51" s="355"/>
      <c r="B51" s="355"/>
      <c r="C51" s="355"/>
      <c r="D51" s="355"/>
      <c r="E51" s="355"/>
      <c r="F51" s="355"/>
      <c r="G51" s="355"/>
      <c r="H51" s="355"/>
    </row>
    <row r="52" spans="1:8" ht="15">
      <c r="A52" s="355"/>
      <c r="B52" s="355"/>
      <c r="C52" s="355"/>
      <c r="D52" s="355"/>
      <c r="E52" s="355"/>
      <c r="F52" s="355"/>
      <c r="G52" s="355"/>
      <c r="H52" s="355"/>
    </row>
    <row r="53" spans="1:8" ht="15">
      <c r="A53" s="355"/>
      <c r="B53" s="355"/>
      <c r="C53" s="355"/>
      <c r="D53" s="355"/>
      <c r="E53" s="355"/>
      <c r="F53" s="355"/>
      <c r="G53" s="355"/>
      <c r="H53" s="355"/>
    </row>
    <row r="54" spans="1:8" ht="15">
      <c r="A54" s="355"/>
      <c r="B54" s="355"/>
      <c r="C54" s="355"/>
      <c r="D54" s="355"/>
      <c r="E54" s="355"/>
      <c r="F54" s="355"/>
      <c r="G54" s="355"/>
      <c r="H54" s="355"/>
    </row>
    <row r="55" spans="1:8" ht="15">
      <c r="A55" s="355"/>
      <c r="B55" s="355"/>
      <c r="C55" s="355"/>
      <c r="D55" s="355"/>
      <c r="E55" s="355"/>
      <c r="F55" s="355"/>
      <c r="G55" s="355"/>
      <c r="H55" s="355"/>
    </row>
    <row r="56" spans="1:8" ht="15">
      <c r="A56" s="355"/>
      <c r="B56" s="355"/>
      <c r="C56" s="355"/>
      <c r="D56" s="355"/>
      <c r="E56" s="355"/>
      <c r="F56" s="355"/>
      <c r="G56" s="355"/>
      <c r="H56" s="355"/>
    </row>
    <row r="57" spans="1:8" ht="15">
      <c r="A57" s="355"/>
      <c r="B57" s="355"/>
      <c r="C57" s="355"/>
      <c r="D57" s="355"/>
      <c r="E57" s="355"/>
      <c r="F57" s="355"/>
      <c r="G57" s="355"/>
      <c r="H57" s="355"/>
    </row>
    <row r="58" spans="1:8" ht="15">
      <c r="A58" s="355"/>
      <c r="B58" s="355"/>
      <c r="C58" s="355"/>
      <c r="D58" s="355"/>
      <c r="E58" s="355"/>
      <c r="F58" s="355"/>
      <c r="G58" s="355"/>
      <c r="H58" s="355"/>
    </row>
    <row r="59" spans="1:8" ht="15">
      <c r="A59" s="355"/>
      <c r="B59" s="355"/>
      <c r="C59" s="355"/>
      <c r="D59" s="355"/>
      <c r="E59" s="355"/>
      <c r="F59" s="355"/>
      <c r="G59" s="355"/>
      <c r="H59" s="355"/>
    </row>
    <row r="60" spans="1:8" ht="15">
      <c r="A60" s="355"/>
      <c r="B60" s="355"/>
      <c r="C60" s="355"/>
      <c r="D60" s="355"/>
      <c r="E60" s="355"/>
      <c r="F60" s="355"/>
      <c r="G60" s="355"/>
      <c r="H60" s="355"/>
    </row>
    <row r="61" spans="1:8" ht="15">
      <c r="A61" s="355"/>
      <c r="B61" s="355"/>
      <c r="C61" s="355"/>
      <c r="D61" s="355"/>
      <c r="E61" s="355"/>
      <c r="F61" s="355"/>
      <c r="G61" s="355"/>
      <c r="H61" s="355"/>
    </row>
    <row r="62" spans="1:8" ht="15">
      <c r="A62" s="355"/>
      <c r="B62" s="355"/>
      <c r="C62" s="355"/>
      <c r="D62" s="355"/>
      <c r="E62" s="355"/>
      <c r="F62" s="355"/>
      <c r="G62" s="355"/>
      <c r="H62" s="355"/>
    </row>
    <row r="63" spans="1:8" ht="15">
      <c r="A63" s="355"/>
      <c r="B63" s="355"/>
      <c r="C63" s="355"/>
      <c r="D63" s="355"/>
      <c r="E63" s="355"/>
      <c r="F63" s="355"/>
      <c r="G63" s="355"/>
      <c r="H63" s="355"/>
    </row>
    <row r="64" spans="1:8" ht="15">
      <c r="A64" s="355"/>
      <c r="B64" s="355"/>
      <c r="C64" s="355"/>
      <c r="D64" s="355"/>
      <c r="E64" s="355"/>
      <c r="F64" s="355"/>
      <c r="G64" s="355"/>
      <c r="H64" s="355"/>
    </row>
    <row r="65" spans="1:8" ht="15">
      <c r="A65" s="355"/>
      <c r="B65" s="355"/>
      <c r="C65" s="355"/>
      <c r="D65" s="355"/>
      <c r="E65" s="355"/>
      <c r="F65" s="355"/>
      <c r="G65" s="355"/>
      <c r="H65" s="355"/>
    </row>
    <row r="66" spans="1:8" ht="15">
      <c r="A66" s="355"/>
      <c r="B66" s="355"/>
      <c r="C66" s="355"/>
      <c r="D66" s="355"/>
      <c r="E66" s="355"/>
      <c r="F66" s="355"/>
      <c r="G66" s="355"/>
      <c r="H66" s="355"/>
    </row>
    <row r="67" spans="1:8" ht="15">
      <c r="A67" s="355"/>
      <c r="B67" s="355"/>
      <c r="C67" s="355"/>
      <c r="D67" s="355"/>
      <c r="E67" s="355"/>
      <c r="F67" s="355"/>
      <c r="G67" s="355"/>
      <c r="H67" s="355"/>
    </row>
    <row r="68" spans="1:8" ht="15">
      <c r="A68" s="355"/>
      <c r="B68" s="355"/>
      <c r="C68" s="355"/>
      <c r="D68" s="355"/>
      <c r="E68" s="355"/>
      <c r="F68" s="355"/>
      <c r="G68" s="355"/>
      <c r="H68" s="355"/>
    </row>
    <row r="69" spans="1:8" ht="15">
      <c r="A69" s="355"/>
      <c r="B69" s="355"/>
      <c r="C69" s="355"/>
      <c r="D69" s="355"/>
      <c r="E69" s="355"/>
      <c r="F69" s="355"/>
      <c r="G69" s="355"/>
      <c r="H69" s="355"/>
    </row>
    <row r="70" spans="1:8" ht="15">
      <c r="A70" s="355"/>
      <c r="B70" s="355"/>
      <c r="C70" s="355"/>
      <c r="D70" s="355"/>
      <c r="E70" s="355"/>
      <c r="F70" s="355"/>
      <c r="G70" s="355"/>
      <c r="H70" s="355"/>
    </row>
    <row r="71" spans="1:8" ht="15">
      <c r="A71" s="355"/>
      <c r="B71" s="355"/>
      <c r="C71" s="355"/>
      <c r="D71" s="355"/>
      <c r="E71" s="355"/>
      <c r="F71" s="355"/>
      <c r="G71" s="355"/>
      <c r="H71" s="355"/>
    </row>
    <row r="72" spans="1:8" ht="15">
      <c r="A72" s="355"/>
      <c r="B72" s="355"/>
      <c r="C72" s="355"/>
      <c r="D72" s="355"/>
      <c r="E72" s="355"/>
      <c r="F72" s="355"/>
      <c r="G72" s="355"/>
      <c r="H72" s="355"/>
    </row>
    <row r="73" spans="1:8" ht="15">
      <c r="A73" s="355"/>
      <c r="B73" s="355"/>
      <c r="C73" s="355"/>
      <c r="D73" s="355"/>
      <c r="E73" s="355"/>
      <c r="F73" s="355"/>
      <c r="G73" s="355"/>
      <c r="H73" s="355"/>
    </row>
    <row r="74" spans="1:8" ht="15">
      <c r="A74" s="355"/>
      <c r="B74" s="355"/>
      <c r="C74" s="355"/>
      <c r="D74" s="355"/>
      <c r="E74" s="355"/>
      <c r="F74" s="355"/>
      <c r="G74" s="355"/>
      <c r="H74" s="355"/>
    </row>
    <row r="75" spans="1:8" ht="15">
      <c r="A75" s="355"/>
      <c r="B75" s="355"/>
      <c r="C75" s="355"/>
      <c r="D75" s="355"/>
      <c r="E75" s="355"/>
      <c r="F75" s="355"/>
      <c r="G75" s="355"/>
      <c r="H75" s="355"/>
    </row>
    <row r="76" spans="1:8" ht="15">
      <c r="A76" s="355"/>
      <c r="B76" s="355"/>
      <c r="C76" s="355"/>
      <c r="D76" s="355"/>
      <c r="E76" s="355"/>
      <c r="F76" s="355"/>
      <c r="G76" s="355"/>
      <c r="H76" s="355"/>
    </row>
    <row r="77" spans="1:8" ht="15">
      <c r="A77" s="355"/>
      <c r="B77" s="355"/>
      <c r="C77" s="355"/>
      <c r="D77" s="355"/>
      <c r="E77" s="355"/>
      <c r="F77" s="355"/>
      <c r="G77" s="355"/>
      <c r="H77" s="355"/>
    </row>
    <row r="78" spans="1:8" ht="15">
      <c r="A78" s="355"/>
      <c r="B78" s="355"/>
      <c r="C78" s="355"/>
      <c r="D78" s="355"/>
      <c r="E78" s="355"/>
      <c r="F78" s="355"/>
      <c r="G78" s="355"/>
      <c r="H78" s="355"/>
    </row>
    <row r="79" spans="1:8" ht="15">
      <c r="A79" s="355"/>
      <c r="B79" s="355"/>
      <c r="C79" s="355"/>
      <c r="D79" s="355"/>
      <c r="E79" s="355"/>
      <c r="F79" s="355"/>
      <c r="G79" s="355"/>
      <c r="H79" s="355"/>
    </row>
    <row r="80" spans="1:8" ht="15">
      <c r="A80" s="355"/>
      <c r="B80" s="355"/>
      <c r="C80" s="355"/>
      <c r="D80" s="355"/>
      <c r="E80" s="355"/>
      <c r="F80" s="355"/>
      <c r="G80" s="355"/>
      <c r="H80" s="355"/>
    </row>
    <row r="81" spans="1:8" ht="15">
      <c r="A81" s="355"/>
      <c r="B81" s="355"/>
      <c r="C81" s="355"/>
      <c r="D81" s="355"/>
      <c r="E81" s="355"/>
      <c r="F81" s="355"/>
      <c r="G81" s="355"/>
      <c r="H81" s="355"/>
    </row>
    <row r="82" spans="1:8" ht="15">
      <c r="A82" s="355"/>
      <c r="B82" s="355"/>
      <c r="C82" s="355"/>
      <c r="D82" s="355"/>
      <c r="E82" s="355"/>
      <c r="F82" s="355"/>
      <c r="G82" s="355"/>
      <c r="H82" s="355"/>
    </row>
    <row r="83" spans="1:8" ht="15">
      <c r="A83" s="355"/>
      <c r="B83" s="355"/>
      <c r="C83" s="355"/>
      <c r="D83" s="355"/>
      <c r="E83" s="355"/>
      <c r="F83" s="355"/>
      <c r="G83" s="355"/>
      <c r="H83" s="355"/>
    </row>
    <row r="84" spans="1:8" ht="15">
      <c r="A84" s="355"/>
      <c r="B84" s="355"/>
      <c r="C84" s="355"/>
      <c r="D84" s="355"/>
      <c r="E84" s="355"/>
      <c r="F84" s="355"/>
      <c r="G84" s="355"/>
      <c r="H84" s="355"/>
    </row>
    <row r="85" spans="1:8" ht="15">
      <c r="A85" s="355"/>
      <c r="B85" s="355"/>
      <c r="C85" s="355"/>
      <c r="D85" s="355"/>
      <c r="E85" s="355"/>
      <c r="F85" s="355"/>
      <c r="G85" s="355"/>
      <c r="H85" s="355"/>
    </row>
    <row r="86" spans="1:8" ht="15">
      <c r="A86" s="355"/>
      <c r="B86" s="355"/>
      <c r="C86" s="355"/>
      <c r="D86" s="355"/>
      <c r="E86" s="355"/>
      <c r="F86" s="355"/>
      <c r="G86" s="355"/>
      <c r="H86" s="355"/>
    </row>
    <row r="87" spans="1:8" ht="15">
      <c r="A87" s="355"/>
      <c r="B87" s="355"/>
      <c r="C87" s="355"/>
      <c r="D87" s="355"/>
      <c r="E87" s="355"/>
      <c r="F87" s="355"/>
      <c r="G87" s="355"/>
      <c r="H87" s="355"/>
    </row>
    <row r="88" spans="1:8" ht="15">
      <c r="A88" s="355"/>
      <c r="B88" s="355"/>
      <c r="C88" s="355"/>
      <c r="D88" s="355"/>
      <c r="E88" s="355"/>
      <c r="F88" s="355"/>
      <c r="G88" s="355"/>
      <c r="H88" s="355"/>
    </row>
    <row r="89" spans="1:8" ht="15">
      <c r="A89" s="355"/>
      <c r="B89" s="355"/>
      <c r="C89" s="355"/>
      <c r="D89" s="355"/>
      <c r="E89" s="355"/>
      <c r="F89" s="355"/>
      <c r="G89" s="355"/>
      <c r="H89" s="355"/>
    </row>
    <row r="90" spans="1:8" ht="15">
      <c r="A90" s="355"/>
      <c r="B90" s="355"/>
      <c r="C90" s="355"/>
      <c r="D90" s="355"/>
      <c r="E90" s="355"/>
      <c r="F90" s="355"/>
      <c r="G90" s="355"/>
      <c r="H90" s="355"/>
    </row>
    <row r="91" spans="1:8" ht="15">
      <c r="A91" s="355"/>
      <c r="B91" s="355"/>
      <c r="C91" s="355"/>
      <c r="D91" s="355"/>
      <c r="E91" s="355"/>
      <c r="F91" s="355"/>
      <c r="G91" s="355"/>
      <c r="H91" s="355"/>
    </row>
    <row r="92" spans="1:8" ht="15">
      <c r="A92" s="355"/>
      <c r="B92" s="355"/>
      <c r="C92" s="355"/>
      <c r="D92" s="355"/>
      <c r="E92" s="355"/>
      <c r="F92" s="355"/>
      <c r="G92" s="355"/>
      <c r="H92" s="355"/>
    </row>
    <row r="93" spans="1:8" ht="15">
      <c r="A93" s="355"/>
      <c r="B93" s="355"/>
      <c r="C93" s="355"/>
      <c r="D93" s="355"/>
      <c r="E93" s="355"/>
      <c r="F93" s="355"/>
      <c r="G93" s="355"/>
      <c r="H93" s="355"/>
    </row>
    <row r="94" spans="1:8" ht="15">
      <c r="A94" s="355"/>
      <c r="B94" s="355"/>
      <c r="C94" s="355"/>
      <c r="D94" s="355"/>
      <c r="E94" s="355"/>
      <c r="F94" s="355"/>
      <c r="G94" s="355"/>
      <c r="H94" s="355"/>
    </row>
    <row r="95" spans="1:8" ht="15">
      <c r="A95" s="355"/>
      <c r="B95" s="355"/>
      <c r="C95" s="355"/>
      <c r="D95" s="355"/>
      <c r="E95" s="355"/>
      <c r="F95" s="355"/>
      <c r="G95" s="355"/>
      <c r="H95" s="355"/>
    </row>
    <row r="96" spans="1:8" ht="15">
      <c r="A96" s="355"/>
      <c r="B96" s="355"/>
      <c r="C96" s="355"/>
      <c r="D96" s="355"/>
      <c r="E96" s="355"/>
      <c r="F96" s="355"/>
      <c r="G96" s="355"/>
      <c r="H96" s="355"/>
    </row>
    <row r="97" spans="1:8" ht="15">
      <c r="A97" s="355"/>
      <c r="B97" s="355"/>
      <c r="C97" s="355"/>
      <c r="D97" s="355"/>
      <c r="E97" s="355"/>
      <c r="F97" s="355"/>
      <c r="G97" s="355"/>
      <c r="H97" s="355"/>
    </row>
    <row r="98" spans="1:8" ht="15">
      <c r="A98" s="355"/>
      <c r="B98" s="355"/>
      <c r="C98" s="355"/>
      <c r="D98" s="355"/>
      <c r="E98" s="355"/>
      <c r="F98" s="355"/>
      <c r="G98" s="355"/>
      <c r="H98" s="355"/>
    </row>
    <row r="99" spans="1:8" ht="15">
      <c r="A99" s="355"/>
      <c r="B99" s="355"/>
      <c r="C99" s="355"/>
      <c r="D99" s="355"/>
      <c r="E99" s="355"/>
      <c r="F99" s="355"/>
      <c r="G99" s="355"/>
      <c r="H99" s="355"/>
    </row>
    <row r="100" spans="1:8" ht="15">
      <c r="A100" s="355"/>
      <c r="B100" s="355"/>
      <c r="C100" s="355"/>
      <c r="D100" s="355"/>
      <c r="E100" s="355"/>
      <c r="F100" s="355"/>
      <c r="G100" s="355"/>
      <c r="H100" s="355"/>
    </row>
    <row r="101" spans="1:8" ht="15">
      <c r="A101" s="355"/>
      <c r="B101" s="355"/>
      <c r="C101" s="355"/>
      <c r="D101" s="355"/>
      <c r="E101" s="355"/>
      <c r="F101" s="355"/>
      <c r="G101" s="355"/>
      <c r="H101" s="355"/>
    </row>
    <row r="102" spans="1:8" ht="15">
      <c r="A102" s="355"/>
      <c r="B102" s="355"/>
      <c r="C102" s="355"/>
      <c r="D102" s="355"/>
      <c r="E102" s="355"/>
      <c r="F102" s="355"/>
      <c r="G102" s="355"/>
      <c r="H102" s="355"/>
    </row>
    <row r="103" spans="1:8" ht="15">
      <c r="A103" s="355"/>
      <c r="B103" s="355"/>
      <c r="C103" s="355"/>
      <c r="D103" s="355"/>
      <c r="E103" s="355"/>
      <c r="F103" s="355"/>
      <c r="G103" s="355"/>
      <c r="H103" s="355"/>
    </row>
    <row r="104" spans="1:8" ht="15">
      <c r="A104" s="355"/>
      <c r="B104" s="355"/>
      <c r="C104" s="355"/>
      <c r="D104" s="355"/>
      <c r="E104" s="355"/>
      <c r="F104" s="355"/>
      <c r="G104" s="355"/>
      <c r="H104" s="355"/>
    </row>
    <row r="105" spans="1:8" ht="15">
      <c r="A105" s="355"/>
      <c r="B105" s="355"/>
      <c r="C105" s="355"/>
      <c r="D105" s="355"/>
      <c r="E105" s="355"/>
      <c r="F105" s="355"/>
      <c r="G105" s="355"/>
      <c r="H105" s="355"/>
    </row>
    <row r="106" spans="1:8" ht="15">
      <c r="A106" s="355"/>
      <c r="B106" s="355"/>
      <c r="C106" s="355"/>
      <c r="D106" s="355"/>
      <c r="E106" s="355"/>
      <c r="F106" s="355"/>
      <c r="G106" s="355"/>
      <c r="H106" s="355"/>
    </row>
    <row r="107" spans="1:8" ht="15">
      <c r="A107" s="355"/>
      <c r="B107" s="355"/>
      <c r="C107" s="355"/>
      <c r="D107" s="355"/>
      <c r="E107" s="355"/>
      <c r="F107" s="355"/>
      <c r="G107" s="355"/>
      <c r="H107" s="355"/>
    </row>
    <row r="108" spans="1:8" ht="15">
      <c r="A108" s="355"/>
      <c r="B108" s="355"/>
      <c r="C108" s="355"/>
      <c r="D108" s="355"/>
      <c r="E108" s="355"/>
      <c r="F108" s="355"/>
      <c r="G108" s="355"/>
      <c r="H108" s="355"/>
    </row>
    <row r="109" spans="1:8" ht="15">
      <c r="A109" s="355"/>
      <c r="B109" s="355"/>
      <c r="C109" s="355"/>
      <c r="D109" s="355"/>
      <c r="E109" s="355"/>
      <c r="F109" s="355"/>
      <c r="G109" s="355"/>
      <c r="H109" s="355"/>
    </row>
    <row r="110" spans="1:8" ht="15">
      <c r="A110" s="355"/>
      <c r="B110" s="355"/>
      <c r="C110" s="355"/>
      <c r="D110" s="355"/>
      <c r="E110" s="355"/>
      <c r="F110" s="355"/>
      <c r="G110" s="355"/>
      <c r="H110" s="355"/>
    </row>
    <row r="111" spans="1:8" ht="15">
      <c r="A111" s="355"/>
      <c r="B111" s="355"/>
      <c r="C111" s="355"/>
      <c r="D111" s="355"/>
      <c r="E111" s="355"/>
      <c r="F111" s="355"/>
      <c r="G111" s="355"/>
      <c r="H111" s="355"/>
    </row>
    <row r="112" spans="1:8" ht="15">
      <c r="A112" s="355"/>
      <c r="B112" s="355"/>
      <c r="C112" s="355"/>
      <c r="D112" s="355"/>
      <c r="E112" s="355"/>
      <c r="F112" s="355"/>
      <c r="G112" s="355"/>
      <c r="H112" s="355"/>
    </row>
    <row r="113" spans="1:8" ht="15">
      <c r="A113" s="355"/>
      <c r="B113" s="355"/>
      <c r="C113" s="355"/>
      <c r="D113" s="355"/>
      <c r="E113" s="355"/>
      <c r="F113" s="355"/>
      <c r="G113" s="355"/>
      <c r="H113" s="355"/>
    </row>
    <row r="114" spans="1:8" ht="15">
      <c r="A114" s="355"/>
      <c r="B114" s="355"/>
      <c r="C114" s="355"/>
      <c r="D114" s="355"/>
      <c r="E114" s="355"/>
      <c r="F114" s="355"/>
      <c r="G114" s="355"/>
      <c r="H114" s="355"/>
    </row>
    <row r="115" spans="1:8" ht="15">
      <c r="A115" s="355"/>
      <c r="B115" s="355"/>
      <c r="C115" s="355"/>
      <c r="D115" s="355"/>
      <c r="E115" s="355"/>
      <c r="F115" s="355"/>
      <c r="G115" s="355"/>
      <c r="H115" s="355"/>
    </row>
    <row r="116" spans="1:8" ht="15">
      <c r="A116" s="355"/>
      <c r="B116" s="355"/>
      <c r="C116" s="355"/>
      <c r="D116" s="355"/>
      <c r="E116" s="355"/>
      <c r="F116" s="355"/>
      <c r="G116" s="355"/>
      <c r="H116" s="355"/>
    </row>
    <row r="117" spans="1:8" ht="15">
      <c r="A117" s="355"/>
      <c r="B117" s="355"/>
      <c r="C117" s="355"/>
      <c r="D117" s="355"/>
      <c r="E117" s="355"/>
      <c r="F117" s="355"/>
      <c r="G117" s="355"/>
      <c r="H117" s="355"/>
    </row>
    <row r="118" spans="1:8" ht="15">
      <c r="A118" s="355"/>
      <c r="B118" s="355"/>
      <c r="C118" s="355"/>
      <c r="D118" s="355"/>
      <c r="E118" s="355"/>
      <c r="F118" s="355"/>
      <c r="G118" s="355"/>
      <c r="H118" s="355"/>
    </row>
    <row r="119" spans="1:8" ht="15">
      <c r="A119" s="355"/>
      <c r="B119" s="355"/>
      <c r="C119" s="355"/>
      <c r="D119" s="355"/>
      <c r="E119" s="355"/>
      <c r="F119" s="355"/>
      <c r="G119" s="355"/>
      <c r="H119" s="355"/>
    </row>
    <row r="120" spans="1:8" ht="15">
      <c r="A120" s="355"/>
      <c r="B120" s="355"/>
      <c r="C120" s="355"/>
      <c r="D120" s="355"/>
      <c r="E120" s="355"/>
      <c r="F120" s="355"/>
      <c r="G120" s="355"/>
      <c r="H120" s="355"/>
    </row>
    <row r="121" spans="1:8" ht="15">
      <c r="A121" s="355"/>
      <c r="B121" s="355"/>
      <c r="C121" s="355"/>
      <c r="D121" s="355"/>
      <c r="E121" s="355"/>
      <c r="F121" s="355"/>
      <c r="G121" s="355"/>
      <c r="H121" s="355"/>
    </row>
    <row r="122" spans="1:8" ht="15">
      <c r="A122" s="355"/>
      <c r="B122" s="355"/>
      <c r="C122" s="355"/>
      <c r="D122" s="355"/>
      <c r="E122" s="355"/>
      <c r="F122" s="355"/>
      <c r="G122" s="355"/>
      <c r="H122" s="355"/>
    </row>
    <row r="123" spans="1:8" ht="15">
      <c r="A123" s="355"/>
      <c r="B123" s="355"/>
      <c r="C123" s="355"/>
      <c r="D123" s="355"/>
      <c r="E123" s="355"/>
      <c r="F123" s="355"/>
      <c r="G123" s="355"/>
      <c r="H123" s="355"/>
    </row>
    <row r="124" spans="1:8" ht="15">
      <c r="A124" s="355"/>
      <c r="B124" s="355"/>
      <c r="C124" s="355"/>
      <c r="D124" s="355"/>
      <c r="E124" s="355"/>
      <c r="F124" s="355"/>
      <c r="G124" s="355"/>
      <c r="H124" s="355"/>
    </row>
    <row r="125" spans="1:8" ht="15">
      <c r="A125" s="355"/>
      <c r="B125" s="355"/>
      <c r="C125" s="355"/>
      <c r="D125" s="355"/>
      <c r="E125" s="355"/>
      <c r="F125" s="355"/>
      <c r="G125" s="355"/>
      <c r="H125" s="355"/>
    </row>
    <row r="126" spans="1:8" ht="15">
      <c r="A126" s="355"/>
      <c r="B126" s="355"/>
      <c r="C126" s="355"/>
      <c r="D126" s="355"/>
      <c r="E126" s="355"/>
      <c r="F126" s="355"/>
      <c r="G126" s="355"/>
      <c r="H126" s="355"/>
    </row>
    <row r="127" spans="1:8" ht="15">
      <c r="A127" s="355"/>
      <c r="B127" s="355"/>
      <c r="C127" s="355"/>
      <c r="D127" s="355"/>
      <c r="E127" s="355"/>
      <c r="F127" s="355"/>
      <c r="G127" s="355"/>
      <c r="H127" s="355"/>
    </row>
    <row r="128" spans="1:8" ht="15">
      <c r="A128" s="355"/>
      <c r="B128" s="355"/>
      <c r="C128" s="355"/>
      <c r="D128" s="355"/>
      <c r="E128" s="355"/>
      <c r="F128" s="355"/>
      <c r="G128" s="355"/>
      <c r="H128" s="355"/>
    </row>
    <row r="129" spans="1:8" ht="15">
      <c r="A129" s="355"/>
      <c r="B129" s="355"/>
      <c r="C129" s="355"/>
      <c r="D129" s="355"/>
      <c r="E129" s="355"/>
      <c r="F129" s="355"/>
      <c r="G129" s="355"/>
      <c r="H129" s="355"/>
    </row>
    <row r="130" spans="1:8" ht="15">
      <c r="A130" s="355"/>
      <c r="B130" s="355"/>
      <c r="C130" s="355"/>
      <c r="D130" s="355"/>
      <c r="E130" s="355"/>
      <c r="F130" s="355"/>
      <c r="G130" s="355"/>
      <c r="H130" s="355"/>
    </row>
    <row r="131" spans="1:8" ht="15">
      <c r="A131" s="355"/>
      <c r="B131" s="355"/>
      <c r="C131" s="355"/>
      <c r="D131" s="355"/>
      <c r="E131" s="355"/>
      <c r="F131" s="355"/>
      <c r="G131" s="355"/>
      <c r="H131" s="355"/>
    </row>
    <row r="132" spans="1:8" ht="15">
      <c r="A132" s="355"/>
      <c r="B132" s="355"/>
      <c r="C132" s="355"/>
      <c r="D132" s="355"/>
      <c r="E132" s="355"/>
      <c r="F132" s="355"/>
      <c r="G132" s="355"/>
      <c r="H132" s="355"/>
    </row>
    <row r="133" spans="1:8" ht="15">
      <c r="A133" s="355"/>
      <c r="B133" s="355"/>
      <c r="C133" s="355"/>
      <c r="D133" s="355"/>
      <c r="E133" s="355"/>
      <c r="F133" s="355"/>
      <c r="G133" s="355"/>
      <c r="H133" s="355"/>
    </row>
    <row r="134" spans="1:8" ht="15">
      <c r="A134" s="355"/>
      <c r="B134" s="355"/>
      <c r="C134" s="355"/>
      <c r="D134" s="355"/>
      <c r="E134" s="355"/>
      <c r="F134" s="355"/>
      <c r="G134" s="355"/>
      <c r="H134" s="355"/>
    </row>
    <row r="135" spans="1:8" ht="15">
      <c r="A135" s="355"/>
      <c r="B135" s="355"/>
      <c r="C135" s="355"/>
      <c r="D135" s="355"/>
      <c r="E135" s="355"/>
      <c r="F135" s="355"/>
      <c r="G135" s="355"/>
      <c r="H135" s="355"/>
    </row>
    <row r="136" spans="1:8" ht="15">
      <c r="A136" s="355"/>
      <c r="B136" s="355"/>
      <c r="C136" s="355"/>
      <c r="D136" s="355"/>
      <c r="E136" s="355"/>
      <c r="F136" s="355"/>
      <c r="G136" s="355"/>
      <c r="H136" s="355"/>
    </row>
    <row r="137" spans="1:8" ht="15">
      <c r="A137" s="355"/>
      <c r="B137" s="355"/>
      <c r="C137" s="355"/>
      <c r="D137" s="355"/>
      <c r="E137" s="355"/>
      <c r="F137" s="355"/>
      <c r="G137" s="355"/>
      <c r="H137" s="355"/>
    </row>
    <row r="138" spans="1:8" ht="15">
      <c r="A138" s="355"/>
      <c r="B138" s="355"/>
      <c r="C138" s="355"/>
      <c r="D138" s="355"/>
      <c r="E138" s="355"/>
      <c r="F138" s="355"/>
      <c r="G138" s="355"/>
      <c r="H138" s="355"/>
    </row>
    <row r="139" spans="1:8" ht="15">
      <c r="A139" s="355"/>
      <c r="B139" s="355"/>
      <c r="C139" s="355"/>
      <c r="D139" s="355"/>
      <c r="E139" s="355"/>
      <c r="F139" s="355"/>
      <c r="G139" s="355"/>
      <c r="H139" s="355"/>
    </row>
    <row r="140" spans="1:8" ht="15">
      <c r="A140" s="355"/>
      <c r="B140" s="355"/>
      <c r="C140" s="355"/>
      <c r="D140" s="355"/>
      <c r="E140" s="355"/>
      <c r="F140" s="355"/>
      <c r="G140" s="355"/>
      <c r="H140" s="355"/>
    </row>
    <row r="141" spans="1:8" ht="15">
      <c r="A141" s="355"/>
      <c r="B141" s="355"/>
      <c r="C141" s="355"/>
      <c r="D141" s="355"/>
      <c r="E141" s="355"/>
      <c r="F141" s="355"/>
      <c r="G141" s="355"/>
      <c r="H141" s="355"/>
    </row>
    <row r="142" spans="1:8" ht="15">
      <c r="A142" s="355"/>
      <c r="B142" s="355"/>
      <c r="C142" s="355"/>
      <c r="D142" s="355"/>
      <c r="E142" s="355"/>
      <c r="F142" s="355"/>
      <c r="G142" s="355"/>
      <c r="H142" s="355"/>
    </row>
    <row r="143" spans="1:8" ht="15">
      <c r="A143" s="355"/>
      <c r="B143" s="355"/>
      <c r="C143" s="355"/>
      <c r="D143" s="355"/>
      <c r="E143" s="355"/>
      <c r="F143" s="355"/>
      <c r="G143" s="355"/>
      <c r="H143" s="355"/>
    </row>
    <row r="144" spans="1:8" ht="15">
      <c r="A144" s="355"/>
      <c r="B144" s="355"/>
      <c r="C144" s="355"/>
      <c r="D144" s="355"/>
      <c r="E144" s="355"/>
      <c r="F144" s="355"/>
      <c r="G144" s="355"/>
      <c r="H144" s="355"/>
    </row>
    <row r="145" spans="1:8" ht="15">
      <c r="A145" s="355"/>
      <c r="B145" s="355"/>
      <c r="C145" s="355"/>
      <c r="D145" s="355"/>
      <c r="E145" s="355"/>
      <c r="F145" s="355"/>
      <c r="G145" s="355"/>
      <c r="H145" s="355"/>
    </row>
    <row r="146" spans="1:8" ht="15">
      <c r="A146" s="355"/>
      <c r="B146" s="355"/>
      <c r="C146" s="355"/>
      <c r="D146" s="355"/>
      <c r="E146" s="355"/>
      <c r="F146" s="355"/>
      <c r="G146" s="355"/>
      <c r="H146" s="355"/>
    </row>
    <row r="147" spans="1:8" ht="15">
      <c r="A147" s="355"/>
      <c r="B147" s="355"/>
      <c r="C147" s="355"/>
      <c r="D147" s="355"/>
      <c r="E147" s="355"/>
      <c r="F147" s="355"/>
      <c r="G147" s="355"/>
      <c r="H147" s="355"/>
    </row>
    <row r="148" spans="1:8" ht="15">
      <c r="A148" s="355"/>
      <c r="B148" s="355"/>
      <c r="C148" s="355"/>
      <c r="D148" s="355"/>
      <c r="E148" s="355"/>
      <c r="F148" s="355"/>
      <c r="G148" s="355"/>
      <c r="H148" s="355"/>
    </row>
    <row r="149" spans="1:8" ht="15">
      <c r="A149" s="355"/>
      <c r="B149" s="355"/>
      <c r="C149" s="355"/>
      <c r="D149" s="355"/>
      <c r="E149" s="355"/>
      <c r="F149" s="355"/>
      <c r="G149" s="355"/>
      <c r="H149" s="355"/>
    </row>
    <row r="150" spans="1:8" ht="15">
      <c r="A150" s="355"/>
      <c r="B150" s="355"/>
      <c r="C150" s="355"/>
      <c r="D150" s="355"/>
      <c r="E150" s="355"/>
      <c r="F150" s="355"/>
      <c r="G150" s="355"/>
      <c r="H150" s="355"/>
    </row>
    <row r="151" spans="1:8" ht="15">
      <c r="A151" s="355"/>
      <c r="B151" s="355"/>
      <c r="C151" s="355"/>
      <c r="D151" s="355"/>
      <c r="E151" s="355"/>
      <c r="F151" s="355"/>
      <c r="G151" s="355"/>
      <c r="H151" s="355"/>
    </row>
    <row r="152" spans="1:8" ht="15">
      <c r="A152" s="355"/>
      <c r="B152" s="355"/>
      <c r="C152" s="355"/>
      <c r="D152" s="355"/>
      <c r="E152" s="355"/>
      <c r="F152" s="355"/>
      <c r="G152" s="355"/>
      <c r="H152" s="355"/>
    </row>
    <row r="153" spans="1:8" ht="15">
      <c r="A153" s="355"/>
      <c r="B153" s="355"/>
      <c r="C153" s="355"/>
      <c r="D153" s="355"/>
      <c r="E153" s="355"/>
      <c r="F153" s="355"/>
      <c r="G153" s="355"/>
      <c r="H153" s="355"/>
    </row>
    <row r="154" spans="1:8" ht="15">
      <c r="A154" s="355"/>
      <c r="B154" s="355"/>
      <c r="C154" s="355"/>
      <c r="D154" s="355"/>
      <c r="E154" s="355"/>
      <c r="F154" s="355"/>
      <c r="G154" s="355"/>
      <c r="H154" s="355"/>
    </row>
    <row r="155" spans="1:8" ht="15">
      <c r="A155" s="355"/>
      <c r="B155" s="355"/>
      <c r="C155" s="355"/>
      <c r="D155" s="355"/>
      <c r="E155" s="355"/>
      <c r="F155" s="355"/>
      <c r="G155" s="355"/>
      <c r="H155" s="355"/>
    </row>
    <row r="156" spans="1:8" ht="15">
      <c r="A156" s="355"/>
      <c r="B156" s="355"/>
      <c r="C156" s="355"/>
      <c r="D156" s="355"/>
      <c r="E156" s="355"/>
      <c r="F156" s="355"/>
      <c r="G156" s="355"/>
      <c r="H156" s="355"/>
    </row>
    <row r="157" spans="1:8" ht="15">
      <c r="A157" s="355"/>
      <c r="B157" s="355"/>
      <c r="C157" s="355"/>
      <c r="D157" s="355"/>
      <c r="E157" s="355"/>
      <c r="F157" s="355"/>
      <c r="G157" s="355"/>
      <c r="H157" s="355"/>
    </row>
    <row r="158" spans="1:8" ht="15">
      <c r="A158" s="355"/>
      <c r="B158" s="355"/>
      <c r="C158" s="355"/>
      <c r="D158" s="355"/>
      <c r="E158" s="355"/>
      <c r="F158" s="355"/>
      <c r="G158" s="355"/>
      <c r="H158" s="355"/>
    </row>
    <row r="159" spans="1:8" ht="15">
      <c r="A159" s="355"/>
      <c r="B159" s="355"/>
      <c r="C159" s="355"/>
      <c r="D159" s="355"/>
      <c r="E159" s="355"/>
      <c r="F159" s="355"/>
      <c r="G159" s="355"/>
      <c r="H159" s="355"/>
    </row>
    <row r="160" spans="1:8" ht="15">
      <c r="A160" s="355"/>
      <c r="B160" s="355"/>
      <c r="C160" s="355"/>
      <c r="D160" s="355"/>
      <c r="E160" s="355"/>
      <c r="F160" s="355"/>
      <c r="G160" s="355"/>
      <c r="H160" s="355"/>
    </row>
    <row r="161" spans="1:8" ht="15">
      <c r="A161" s="355"/>
      <c r="B161" s="355"/>
      <c r="C161" s="355"/>
      <c r="D161" s="355"/>
      <c r="E161" s="355"/>
      <c r="F161" s="355"/>
      <c r="G161" s="355"/>
      <c r="H161" s="355"/>
    </row>
    <row r="162" spans="1:8" ht="15">
      <c r="A162" s="355"/>
      <c r="B162" s="355"/>
      <c r="C162" s="355"/>
      <c r="D162" s="355"/>
      <c r="E162" s="355"/>
      <c r="F162" s="355"/>
      <c r="G162" s="355"/>
      <c r="H162" s="355"/>
    </row>
    <row r="163" spans="1:8" ht="15">
      <c r="A163" s="355"/>
      <c r="B163" s="355"/>
      <c r="C163" s="355"/>
      <c r="D163" s="355"/>
      <c r="E163" s="355"/>
      <c r="F163" s="355"/>
      <c r="G163" s="355"/>
      <c r="H163" s="355"/>
    </row>
    <row r="164" spans="1:8" ht="15">
      <c r="A164" s="355"/>
      <c r="B164" s="355"/>
      <c r="C164" s="355"/>
      <c r="D164" s="355"/>
      <c r="E164" s="355"/>
      <c r="F164" s="355"/>
      <c r="G164" s="355"/>
      <c r="H164" s="355"/>
    </row>
    <row r="165" spans="1:8" ht="15">
      <c r="A165" s="355"/>
      <c r="B165" s="355"/>
      <c r="C165" s="355"/>
      <c r="D165" s="355"/>
      <c r="E165" s="355"/>
      <c r="F165" s="355"/>
      <c r="G165" s="355"/>
      <c r="H165" s="355"/>
    </row>
    <row r="166" spans="1:8" ht="15">
      <c r="A166" s="355"/>
      <c r="B166" s="355"/>
      <c r="C166" s="355"/>
      <c r="D166" s="355"/>
      <c r="E166" s="355"/>
      <c r="F166" s="355"/>
      <c r="G166" s="355"/>
      <c r="H166" s="355"/>
    </row>
    <row r="167" spans="1:8" ht="15">
      <c r="A167" s="355"/>
      <c r="B167" s="355"/>
      <c r="C167" s="355"/>
      <c r="D167" s="355"/>
      <c r="E167" s="355"/>
      <c r="F167" s="355"/>
      <c r="G167" s="355"/>
      <c r="H167" s="355"/>
    </row>
    <row r="168" spans="1:8" ht="15">
      <c r="A168" s="355"/>
      <c r="B168" s="355"/>
      <c r="C168" s="355"/>
      <c r="D168" s="355"/>
      <c r="E168" s="355"/>
      <c r="F168" s="355"/>
      <c r="G168" s="355"/>
      <c r="H168" s="355"/>
    </row>
    <row r="169" spans="1:8" ht="15">
      <c r="A169" s="355"/>
      <c r="B169" s="355"/>
      <c r="C169" s="355"/>
      <c r="D169" s="355"/>
      <c r="E169" s="355"/>
      <c r="F169" s="355"/>
      <c r="G169" s="355"/>
      <c r="H169" s="355"/>
    </row>
    <row r="170" spans="1:8" ht="15">
      <c r="A170" s="355"/>
      <c r="B170" s="355"/>
      <c r="C170" s="355"/>
      <c r="D170" s="355"/>
      <c r="E170" s="355"/>
      <c r="F170" s="355"/>
      <c r="G170" s="355"/>
      <c r="H170" s="355"/>
    </row>
    <row r="171" spans="1:8" ht="15">
      <c r="A171" s="355"/>
      <c r="B171" s="355"/>
      <c r="C171" s="355"/>
      <c r="D171" s="355"/>
      <c r="E171" s="355"/>
      <c r="F171" s="355"/>
      <c r="G171" s="355"/>
      <c r="H171" s="355"/>
    </row>
    <row r="172" spans="1:8" ht="15">
      <c r="A172" s="355"/>
      <c r="B172" s="355"/>
      <c r="C172" s="355"/>
      <c r="D172" s="355"/>
      <c r="E172" s="355"/>
      <c r="F172" s="355"/>
      <c r="G172" s="355"/>
      <c r="H172" s="355"/>
    </row>
    <row r="173" spans="1:8" ht="15">
      <c r="A173" s="355"/>
      <c r="B173" s="355"/>
      <c r="C173" s="355"/>
      <c r="D173" s="355"/>
      <c r="E173" s="355"/>
      <c r="F173" s="355"/>
      <c r="G173" s="355"/>
      <c r="H173" s="355"/>
    </row>
    <row r="174" spans="1:8" ht="15">
      <c r="A174" s="355"/>
      <c r="B174" s="355"/>
      <c r="C174" s="355"/>
      <c r="D174" s="355"/>
      <c r="E174" s="355"/>
      <c r="F174" s="355"/>
      <c r="G174" s="355"/>
      <c r="H174" s="355"/>
    </row>
    <row r="175" spans="1:8" ht="15">
      <c r="A175" s="355"/>
      <c r="B175" s="355"/>
      <c r="C175" s="355"/>
      <c r="D175" s="355"/>
      <c r="E175" s="355"/>
      <c r="F175" s="355"/>
      <c r="G175" s="355"/>
      <c r="H175" s="355"/>
    </row>
    <row r="176" spans="1:8" ht="15">
      <c r="A176" s="355"/>
      <c r="B176" s="355"/>
      <c r="C176" s="355"/>
      <c r="D176" s="355"/>
      <c r="E176" s="355"/>
      <c r="F176" s="355"/>
      <c r="G176" s="355"/>
      <c r="H176" s="355"/>
    </row>
    <row r="177" spans="1:8" ht="15">
      <c r="A177" s="355"/>
      <c r="B177" s="355"/>
      <c r="C177" s="355"/>
      <c r="D177" s="355"/>
      <c r="E177" s="355"/>
      <c r="F177" s="355"/>
      <c r="G177" s="355"/>
      <c r="H177" s="355"/>
    </row>
    <row r="178" spans="1:8" ht="15">
      <c r="A178" s="355"/>
      <c r="B178" s="355"/>
      <c r="C178" s="355"/>
      <c r="D178" s="355"/>
      <c r="E178" s="355"/>
      <c r="F178" s="355"/>
      <c r="G178" s="355"/>
      <c r="H178" s="355"/>
    </row>
    <row r="179" spans="1:8" ht="15">
      <c r="A179" s="355"/>
      <c r="B179" s="355"/>
      <c r="C179" s="355"/>
      <c r="D179" s="355"/>
      <c r="E179" s="355"/>
      <c r="F179" s="355"/>
      <c r="G179" s="355"/>
      <c r="H179" s="355"/>
    </row>
    <row r="180" spans="1:8" ht="15">
      <c r="A180" s="355"/>
      <c r="B180" s="355"/>
      <c r="C180" s="355"/>
      <c r="D180" s="355"/>
      <c r="E180" s="355"/>
      <c r="F180" s="355"/>
      <c r="G180" s="355"/>
      <c r="H180" s="355"/>
    </row>
    <row r="181" spans="1:8" ht="15">
      <c r="A181" s="355"/>
      <c r="B181" s="355"/>
      <c r="C181" s="355"/>
      <c r="D181" s="355"/>
      <c r="E181" s="355"/>
      <c r="F181" s="355"/>
      <c r="G181" s="355"/>
      <c r="H181" s="355"/>
    </row>
    <row r="182" spans="1:8" ht="15">
      <c r="A182" s="355"/>
      <c r="B182" s="355"/>
      <c r="C182" s="355"/>
      <c r="D182" s="355"/>
      <c r="E182" s="355"/>
      <c r="F182" s="355"/>
      <c r="G182" s="355"/>
      <c r="H182" s="355"/>
    </row>
    <row r="183" spans="1:8" ht="15">
      <c r="A183" s="355"/>
      <c r="B183" s="355"/>
      <c r="C183" s="355"/>
      <c r="D183" s="355"/>
      <c r="E183" s="355"/>
      <c r="F183" s="355"/>
      <c r="G183" s="355"/>
      <c r="H183" s="355"/>
    </row>
    <row r="184" spans="1:8" ht="15">
      <c r="A184" s="355"/>
      <c r="B184" s="355"/>
      <c r="C184" s="355"/>
      <c r="D184" s="355"/>
      <c r="E184" s="355"/>
      <c r="F184" s="355"/>
      <c r="G184" s="355"/>
      <c r="H184" s="355"/>
    </row>
    <row r="185" spans="1:8" ht="15">
      <c r="A185" s="355"/>
      <c r="B185" s="355"/>
      <c r="C185" s="355"/>
      <c r="D185" s="355"/>
      <c r="E185" s="355"/>
      <c r="F185" s="355"/>
      <c r="G185" s="355"/>
      <c r="H185" s="355"/>
    </row>
    <row r="186" spans="1:8" ht="15">
      <c r="A186" s="355"/>
      <c r="B186" s="355"/>
      <c r="C186" s="355"/>
      <c r="D186" s="355"/>
      <c r="E186" s="355"/>
      <c r="F186" s="355"/>
      <c r="G186" s="355"/>
      <c r="H186" s="355"/>
    </row>
    <row r="187" spans="1:8" ht="15">
      <c r="A187" s="355"/>
      <c r="B187" s="355"/>
      <c r="C187" s="355"/>
      <c r="D187" s="355"/>
      <c r="E187" s="355"/>
      <c r="F187" s="355"/>
      <c r="G187" s="355"/>
      <c r="H187" s="355"/>
    </row>
    <row r="188" spans="1:8" ht="15">
      <c r="A188" s="355"/>
      <c r="B188" s="355"/>
      <c r="C188" s="355"/>
      <c r="D188" s="355"/>
      <c r="E188" s="355"/>
      <c r="F188" s="355"/>
      <c r="G188" s="355"/>
      <c r="H188" s="355"/>
    </row>
    <row r="189" spans="1:8" ht="15">
      <c r="A189" s="355"/>
      <c r="B189" s="355"/>
      <c r="C189" s="355"/>
      <c r="D189" s="355"/>
      <c r="E189" s="355"/>
      <c r="F189" s="355"/>
      <c r="G189" s="355"/>
      <c r="H189" s="355"/>
    </row>
    <row r="190" spans="1:8" ht="15">
      <c r="A190" s="355"/>
      <c r="B190" s="355"/>
      <c r="C190" s="355"/>
      <c r="D190" s="355"/>
      <c r="E190" s="355"/>
      <c r="F190" s="355"/>
      <c r="G190" s="355"/>
      <c r="H190" s="355"/>
    </row>
    <row r="191" spans="1:8" ht="15">
      <c r="A191" s="355"/>
      <c r="B191" s="355"/>
      <c r="C191" s="355"/>
      <c r="D191" s="355"/>
      <c r="E191" s="355"/>
      <c r="F191" s="355"/>
      <c r="G191" s="355"/>
      <c r="H191" s="355"/>
    </row>
    <row r="192" spans="1:8" ht="15">
      <c r="A192" s="355"/>
      <c r="B192" s="355"/>
      <c r="C192" s="355"/>
      <c r="D192" s="355"/>
      <c r="E192" s="355"/>
      <c r="F192" s="355"/>
      <c r="G192" s="355"/>
      <c r="H192" s="355"/>
    </row>
    <row r="193" spans="1:8" ht="15">
      <c r="A193" s="355"/>
      <c r="B193" s="355"/>
      <c r="C193" s="355"/>
      <c r="D193" s="355"/>
      <c r="E193" s="355"/>
      <c r="F193" s="355"/>
      <c r="G193" s="355"/>
      <c r="H193" s="355"/>
    </row>
    <row r="194" spans="1:8" ht="15">
      <c r="A194" s="355"/>
      <c r="B194" s="355"/>
      <c r="C194" s="355"/>
      <c r="D194" s="355"/>
      <c r="E194" s="355"/>
      <c r="F194" s="355"/>
      <c r="G194" s="355"/>
      <c r="H194" s="355"/>
    </row>
    <row r="195" spans="1:8" ht="15">
      <c r="A195" s="355"/>
      <c r="B195" s="355"/>
      <c r="C195" s="355"/>
      <c r="D195" s="355"/>
      <c r="E195" s="355"/>
      <c r="F195" s="355"/>
      <c r="G195" s="355"/>
      <c r="H195" s="355"/>
    </row>
    <row r="196" spans="1:8" ht="15">
      <c r="A196" s="355"/>
      <c r="B196" s="355"/>
      <c r="C196" s="355"/>
      <c r="D196" s="355"/>
      <c r="E196" s="355"/>
      <c r="F196" s="355"/>
      <c r="G196" s="355"/>
      <c r="H196" s="355"/>
    </row>
    <row r="197" spans="1:8" ht="15">
      <c r="A197" s="355"/>
      <c r="B197" s="355"/>
      <c r="C197" s="355"/>
      <c r="D197" s="355"/>
      <c r="E197" s="355"/>
      <c r="F197" s="355"/>
      <c r="G197" s="355"/>
      <c r="H197" s="355"/>
    </row>
    <row r="198" spans="1:8" ht="15">
      <c r="A198" s="355"/>
      <c r="B198" s="355"/>
      <c r="C198" s="355"/>
      <c r="D198" s="355"/>
      <c r="E198" s="355"/>
      <c r="F198" s="355"/>
      <c r="G198" s="355"/>
      <c r="H198" s="355"/>
    </row>
    <row r="199" spans="1:8" ht="15">
      <c r="A199" s="355"/>
      <c r="B199" s="355"/>
      <c r="C199" s="355"/>
      <c r="D199" s="355"/>
      <c r="E199" s="355"/>
      <c r="F199" s="355"/>
      <c r="G199" s="355"/>
      <c r="H199" s="355"/>
    </row>
    <row r="200" spans="1:8" ht="15">
      <c r="A200" s="355"/>
      <c r="B200" s="355"/>
      <c r="C200" s="355"/>
      <c r="D200" s="355"/>
      <c r="E200" s="355"/>
      <c r="F200" s="355"/>
      <c r="G200" s="355"/>
      <c r="H200" s="355"/>
    </row>
    <row r="201" spans="1:8" ht="15">
      <c r="A201" s="355"/>
      <c r="B201" s="355"/>
      <c r="C201" s="355"/>
      <c r="D201" s="355"/>
      <c r="E201" s="355"/>
      <c r="F201" s="355"/>
      <c r="G201" s="355"/>
      <c r="H201" s="355"/>
    </row>
    <row r="202" spans="1:8" ht="15">
      <c r="A202" s="355"/>
      <c r="B202" s="355"/>
      <c r="C202" s="355"/>
      <c r="D202" s="355"/>
      <c r="E202" s="355"/>
      <c r="F202" s="355"/>
      <c r="G202" s="355"/>
      <c r="H202" s="355"/>
    </row>
    <row r="203" spans="1:8" ht="15">
      <c r="A203" s="355"/>
      <c r="B203" s="355"/>
      <c r="C203" s="355"/>
      <c r="D203" s="355"/>
      <c r="E203" s="355"/>
      <c r="F203" s="355"/>
      <c r="G203" s="355"/>
      <c r="H203" s="355"/>
    </row>
    <row r="204" spans="1:8" ht="15">
      <c r="A204" s="355"/>
      <c r="B204" s="355"/>
      <c r="C204" s="355"/>
      <c r="D204" s="355"/>
      <c r="E204" s="355"/>
      <c r="F204" s="355"/>
      <c r="G204" s="355"/>
      <c r="H204" s="355"/>
    </row>
    <row r="205" spans="1:8" ht="15">
      <c r="A205" s="355"/>
      <c r="B205" s="355"/>
      <c r="C205" s="355"/>
      <c r="D205" s="355"/>
      <c r="E205" s="355"/>
      <c r="F205" s="355"/>
      <c r="G205" s="355"/>
      <c r="H205" s="355"/>
    </row>
    <row r="206" spans="1:8" ht="15">
      <c r="A206" s="355"/>
      <c r="B206" s="355"/>
      <c r="C206" s="355"/>
      <c r="D206" s="355"/>
      <c r="E206" s="355"/>
      <c r="F206" s="355"/>
      <c r="G206" s="355"/>
      <c r="H206" s="355"/>
    </row>
    <row r="207" spans="1:8" ht="15">
      <c r="A207" s="355"/>
      <c r="B207" s="355"/>
      <c r="C207" s="355"/>
      <c r="D207" s="355"/>
      <c r="E207" s="355"/>
      <c r="F207" s="355"/>
      <c r="G207" s="355"/>
      <c r="H207" s="355"/>
    </row>
    <row r="208" spans="1:8" ht="15">
      <c r="A208" s="355"/>
      <c r="B208" s="355"/>
      <c r="C208" s="355"/>
      <c r="D208" s="355"/>
      <c r="E208" s="355"/>
      <c r="F208" s="355"/>
      <c r="G208" s="355"/>
      <c r="H208" s="355"/>
    </row>
    <row r="209" spans="1:8" ht="15">
      <c r="A209" s="355"/>
      <c r="B209" s="355"/>
      <c r="C209" s="355"/>
      <c r="D209" s="355"/>
      <c r="E209" s="355"/>
      <c r="F209" s="355"/>
      <c r="G209" s="355"/>
      <c r="H209" s="355"/>
    </row>
    <row r="210" spans="1:8" ht="15">
      <c r="A210" s="355"/>
      <c r="B210" s="355"/>
      <c r="C210" s="355"/>
      <c r="D210" s="355"/>
      <c r="E210" s="355"/>
      <c r="F210" s="355"/>
      <c r="G210" s="355"/>
      <c r="H210" s="355"/>
    </row>
    <row r="211" spans="1:8" ht="15">
      <c r="A211" s="355"/>
      <c r="B211" s="355"/>
      <c r="C211" s="355"/>
      <c r="D211" s="355"/>
      <c r="E211" s="355"/>
      <c r="F211" s="355"/>
      <c r="G211" s="355"/>
      <c r="H211" s="355"/>
    </row>
    <row r="212" spans="1:8" ht="15">
      <c r="A212" s="355"/>
      <c r="B212" s="355"/>
      <c r="C212" s="355"/>
      <c r="D212" s="355"/>
      <c r="E212" s="355"/>
      <c r="F212" s="355"/>
      <c r="G212" s="355"/>
      <c r="H212" s="355"/>
    </row>
    <row r="213" spans="1:8" ht="15">
      <c r="A213" s="355"/>
      <c r="B213" s="355"/>
      <c r="C213" s="355"/>
      <c r="D213" s="355"/>
      <c r="E213" s="355"/>
      <c r="F213" s="355"/>
      <c r="G213" s="355"/>
      <c r="H213" s="355"/>
    </row>
    <row r="214" spans="1:8" ht="15">
      <c r="A214" s="355"/>
      <c r="B214" s="355"/>
      <c r="C214" s="355"/>
      <c r="D214" s="355"/>
      <c r="E214" s="355"/>
      <c r="F214" s="355"/>
      <c r="G214" s="355"/>
      <c r="H214" s="355"/>
    </row>
    <row r="215" spans="1:8" ht="15">
      <c r="A215" s="355"/>
      <c r="B215" s="355"/>
      <c r="C215" s="355"/>
      <c r="D215" s="355"/>
      <c r="E215" s="355"/>
      <c r="F215" s="355"/>
      <c r="G215" s="355"/>
      <c r="H215" s="355"/>
    </row>
    <row r="216" spans="1:8" ht="15">
      <c r="A216" s="355"/>
      <c r="B216" s="355"/>
      <c r="C216" s="355"/>
      <c r="D216" s="355"/>
      <c r="E216" s="355"/>
      <c r="F216" s="355"/>
      <c r="G216" s="355"/>
      <c r="H216" s="355"/>
    </row>
    <row r="217" spans="1:8" ht="15">
      <c r="A217" s="355"/>
      <c r="B217" s="355"/>
      <c r="C217" s="355"/>
      <c r="D217" s="355"/>
      <c r="E217" s="355"/>
      <c r="F217" s="355"/>
      <c r="G217" s="355"/>
      <c r="H217" s="355"/>
    </row>
    <row r="218" spans="1:8" ht="15">
      <c r="A218" s="355"/>
      <c r="B218" s="355"/>
      <c r="C218" s="355"/>
      <c r="D218" s="355"/>
      <c r="E218" s="355"/>
      <c r="F218" s="355"/>
      <c r="G218" s="355"/>
      <c r="H218" s="355"/>
    </row>
    <row r="219" spans="1:8" ht="15">
      <c r="A219" s="355"/>
      <c r="B219" s="355"/>
      <c r="C219" s="355"/>
      <c r="D219" s="355"/>
      <c r="E219" s="355"/>
      <c r="F219" s="355"/>
      <c r="G219" s="355"/>
      <c r="H219" s="355"/>
    </row>
    <row r="220" spans="1:8" ht="15">
      <c r="A220" s="355"/>
      <c r="B220" s="355"/>
      <c r="C220" s="355"/>
      <c r="D220" s="355"/>
      <c r="E220" s="355"/>
      <c r="F220" s="355"/>
      <c r="G220" s="355"/>
      <c r="H220" s="355"/>
    </row>
    <row r="221" spans="1:8" ht="15">
      <c r="A221" s="355"/>
      <c r="B221" s="355"/>
      <c r="C221" s="355"/>
      <c r="D221" s="355"/>
      <c r="E221" s="355"/>
      <c r="F221" s="355"/>
      <c r="G221" s="355"/>
      <c r="H221" s="355"/>
    </row>
    <row r="222" spans="1:8" ht="15">
      <c r="A222" s="355"/>
      <c r="B222" s="355"/>
      <c r="C222" s="355"/>
      <c r="D222" s="355"/>
      <c r="E222" s="355"/>
      <c r="F222" s="355"/>
      <c r="G222" s="355"/>
      <c r="H222" s="355"/>
    </row>
    <row r="223" spans="1:8" ht="15">
      <c r="A223" s="355"/>
      <c r="B223" s="355"/>
      <c r="C223" s="355"/>
      <c r="D223" s="355"/>
      <c r="E223" s="355"/>
      <c r="F223" s="355"/>
      <c r="G223" s="355"/>
      <c r="H223" s="355"/>
    </row>
    <row r="224" spans="1:8" ht="15">
      <c r="A224" s="355"/>
      <c r="B224" s="355"/>
      <c r="C224" s="355"/>
      <c r="D224" s="355"/>
      <c r="E224" s="355"/>
      <c r="F224" s="355"/>
      <c r="G224" s="355"/>
      <c r="H224" s="355"/>
    </row>
    <row r="225" spans="1:8" ht="15">
      <c r="A225" s="355"/>
      <c r="B225" s="355"/>
      <c r="C225" s="355"/>
      <c r="D225" s="355"/>
      <c r="E225" s="355"/>
      <c r="F225" s="355"/>
      <c r="G225" s="355"/>
      <c r="H225" s="355"/>
    </row>
    <row r="226" spans="1:8" ht="15">
      <c r="A226" s="355"/>
      <c r="B226" s="355"/>
      <c r="C226" s="355"/>
      <c r="D226" s="355"/>
      <c r="E226" s="355"/>
      <c r="F226" s="355"/>
      <c r="G226" s="355"/>
      <c r="H226" s="355"/>
    </row>
    <row r="227" spans="1:8" ht="15">
      <c r="A227" s="355"/>
      <c r="B227" s="355"/>
      <c r="C227" s="355"/>
      <c r="D227" s="355"/>
      <c r="E227" s="355"/>
      <c r="F227" s="355"/>
      <c r="G227" s="355"/>
      <c r="H227" s="355"/>
    </row>
    <row r="228" spans="1:8" ht="15">
      <c r="A228" s="355"/>
      <c r="B228" s="355"/>
      <c r="C228" s="355"/>
      <c r="D228" s="355"/>
      <c r="E228" s="355"/>
      <c r="F228" s="355"/>
      <c r="G228" s="355"/>
      <c r="H228" s="355"/>
    </row>
    <row r="229" spans="1:8" ht="15">
      <c r="A229" s="355"/>
      <c r="B229" s="355"/>
      <c r="C229" s="355"/>
      <c r="D229" s="355"/>
      <c r="E229" s="355"/>
      <c r="F229" s="355"/>
      <c r="G229" s="355"/>
      <c r="H229" s="355"/>
    </row>
    <row r="230" spans="1:8" ht="15">
      <c r="A230" s="355"/>
      <c r="B230" s="355"/>
      <c r="C230" s="355"/>
      <c r="D230" s="355"/>
      <c r="E230" s="355"/>
      <c r="F230" s="355"/>
      <c r="G230" s="355"/>
      <c r="H230" s="355"/>
    </row>
    <row r="231" spans="1:8" ht="15">
      <c r="A231" s="355"/>
      <c r="B231" s="355"/>
      <c r="C231" s="355"/>
      <c r="D231" s="355"/>
      <c r="E231" s="355"/>
      <c r="F231" s="355"/>
      <c r="G231" s="355"/>
      <c r="H231" s="355"/>
    </row>
    <row r="232" spans="1:8" ht="15">
      <c r="A232" s="355"/>
      <c r="B232" s="355"/>
      <c r="C232" s="355"/>
      <c r="D232" s="355"/>
      <c r="E232" s="355"/>
      <c r="F232" s="355"/>
      <c r="G232" s="355"/>
      <c r="H232" s="355"/>
    </row>
    <row r="233" spans="1:8" ht="15">
      <c r="A233" s="355"/>
      <c r="B233" s="355"/>
      <c r="C233" s="355"/>
      <c r="D233" s="355"/>
      <c r="E233" s="355"/>
      <c r="F233" s="355"/>
      <c r="G233" s="355"/>
      <c r="H233" s="355"/>
    </row>
    <row r="234" spans="1:8" ht="15">
      <c r="A234" s="355"/>
      <c r="B234" s="355"/>
      <c r="C234" s="355"/>
      <c r="D234" s="355"/>
      <c r="E234" s="355"/>
      <c r="F234" s="355"/>
      <c r="G234" s="355"/>
      <c r="H234" s="355"/>
    </row>
    <row r="235" spans="1:8" ht="15">
      <c r="A235" s="355"/>
      <c r="B235" s="355"/>
      <c r="C235" s="355"/>
      <c r="D235" s="355"/>
      <c r="E235" s="355"/>
      <c r="F235" s="355"/>
      <c r="G235" s="355"/>
      <c r="H235" s="355"/>
    </row>
    <row r="236" spans="1:8" ht="15">
      <c r="A236" s="355"/>
      <c r="B236" s="355"/>
      <c r="C236" s="355"/>
      <c r="D236" s="355"/>
      <c r="E236" s="355"/>
      <c r="F236" s="355"/>
      <c r="G236" s="355"/>
      <c r="H236" s="355"/>
    </row>
    <row r="237" spans="1:8" ht="15">
      <c r="A237" s="355"/>
      <c r="B237" s="355"/>
      <c r="C237" s="355"/>
      <c r="D237" s="355"/>
      <c r="E237" s="355"/>
      <c r="F237" s="355"/>
      <c r="G237" s="355"/>
      <c r="H237" s="355"/>
    </row>
    <row r="238" spans="1:8" ht="15">
      <c r="A238" s="355"/>
      <c r="B238" s="355"/>
      <c r="C238" s="355"/>
      <c r="D238" s="355"/>
      <c r="E238" s="355"/>
      <c r="F238" s="355"/>
      <c r="G238" s="355"/>
      <c r="H238" s="355"/>
    </row>
    <row r="239" spans="1:8" ht="15">
      <c r="A239" s="355"/>
      <c r="B239" s="355"/>
      <c r="C239" s="355"/>
      <c r="D239" s="355"/>
      <c r="E239" s="355"/>
      <c r="F239" s="355"/>
      <c r="G239" s="355"/>
      <c r="H239" s="355"/>
    </row>
    <row r="240" spans="1:8" ht="15">
      <c r="A240" s="355"/>
      <c r="B240" s="355"/>
      <c r="C240" s="355"/>
      <c r="D240" s="355"/>
      <c r="E240" s="355"/>
      <c r="F240" s="355"/>
      <c r="G240" s="355"/>
      <c r="H240" s="355"/>
    </row>
    <row r="241" spans="1:8" ht="15">
      <c r="A241" s="355"/>
      <c r="B241" s="355"/>
      <c r="C241" s="355"/>
      <c r="D241" s="355"/>
      <c r="E241" s="355"/>
      <c r="F241" s="355"/>
      <c r="G241" s="355"/>
      <c r="H241" s="355"/>
    </row>
    <row r="242" spans="1:8" ht="15">
      <c r="A242" s="355"/>
      <c r="B242" s="355"/>
      <c r="C242" s="355"/>
      <c r="D242" s="355"/>
      <c r="E242" s="355"/>
      <c r="F242" s="355"/>
      <c r="G242" s="355"/>
      <c r="H242" s="355"/>
    </row>
    <row r="243" spans="1:8" ht="15">
      <c r="A243" s="355"/>
      <c r="B243" s="355"/>
      <c r="C243" s="355"/>
      <c r="D243" s="355"/>
      <c r="E243" s="355"/>
      <c r="F243" s="355"/>
      <c r="G243" s="355"/>
      <c r="H243" s="355"/>
    </row>
    <row r="244" spans="1:8" ht="15">
      <c r="A244" s="355"/>
      <c r="B244" s="355"/>
      <c r="C244" s="355"/>
      <c r="D244" s="355"/>
      <c r="E244" s="355"/>
      <c r="F244" s="355"/>
      <c r="G244" s="355"/>
      <c r="H244" s="355"/>
    </row>
    <row r="245" spans="1:8" ht="15">
      <c r="A245" s="355"/>
      <c r="B245" s="355"/>
      <c r="C245" s="355"/>
      <c r="D245" s="355"/>
      <c r="E245" s="355"/>
      <c r="F245" s="355"/>
      <c r="G245" s="355"/>
      <c r="H245" s="355"/>
    </row>
    <row r="246" spans="1:8" ht="15">
      <c r="A246" s="355"/>
      <c r="B246" s="355"/>
      <c r="C246" s="355"/>
      <c r="D246" s="355"/>
      <c r="E246" s="355"/>
      <c r="F246" s="355"/>
      <c r="G246" s="355"/>
      <c r="H246" s="355"/>
    </row>
    <row r="247" spans="1:8" ht="15">
      <c r="A247" s="355"/>
      <c r="B247" s="355"/>
      <c r="C247" s="355"/>
      <c r="D247" s="355"/>
      <c r="E247" s="355"/>
      <c r="F247" s="355"/>
      <c r="G247" s="355"/>
      <c r="H247" s="355"/>
    </row>
    <row r="248" spans="1:8" ht="15">
      <c r="A248" s="355"/>
      <c r="B248" s="355"/>
      <c r="C248" s="355"/>
      <c r="D248" s="355"/>
      <c r="E248" s="355"/>
      <c r="F248" s="355"/>
      <c r="G248" s="355"/>
      <c r="H248" s="355"/>
    </row>
    <row r="249" spans="1:8" ht="15">
      <c r="A249" s="355"/>
      <c r="B249" s="355"/>
      <c r="C249" s="355"/>
      <c r="D249" s="355"/>
      <c r="E249" s="355"/>
      <c r="F249" s="355"/>
      <c r="G249" s="355"/>
      <c r="H249" s="355"/>
    </row>
    <row r="250" spans="1:8" ht="15">
      <c r="A250" s="355"/>
      <c r="B250" s="355"/>
      <c r="C250" s="355"/>
      <c r="D250" s="355"/>
      <c r="E250" s="355"/>
      <c r="F250" s="355"/>
      <c r="G250" s="355"/>
      <c r="H250" s="355"/>
    </row>
    <row r="251" spans="1:8" ht="15">
      <c r="A251" s="355"/>
      <c r="B251" s="355"/>
      <c r="C251" s="355"/>
      <c r="D251" s="355"/>
      <c r="E251" s="355"/>
      <c r="F251" s="355"/>
      <c r="G251" s="355"/>
      <c r="H251" s="355"/>
    </row>
    <row r="252" spans="1:8" ht="15">
      <c r="A252" s="355"/>
      <c r="B252" s="355"/>
      <c r="C252" s="355"/>
      <c r="D252" s="355"/>
      <c r="E252" s="355"/>
      <c r="F252" s="355"/>
      <c r="G252" s="355"/>
      <c r="H252" s="355"/>
    </row>
    <row r="253" spans="1:8" ht="15">
      <c r="A253" s="355"/>
      <c r="B253" s="355"/>
      <c r="C253" s="355"/>
      <c r="D253" s="355"/>
      <c r="E253" s="355"/>
      <c r="F253" s="355"/>
      <c r="G253" s="355"/>
      <c r="H253" s="355"/>
    </row>
    <row r="254" spans="1:8" ht="15">
      <c r="A254" s="355"/>
      <c r="B254" s="355"/>
      <c r="C254" s="355"/>
      <c r="D254" s="355"/>
      <c r="E254" s="355"/>
      <c r="F254" s="355"/>
      <c r="G254" s="355"/>
      <c r="H254" s="355"/>
    </row>
    <row r="255" spans="1:8" ht="15">
      <c r="A255" s="355"/>
      <c r="B255" s="355"/>
      <c r="C255" s="355"/>
      <c r="D255" s="355"/>
      <c r="E255" s="355"/>
      <c r="F255" s="355"/>
      <c r="G255" s="355"/>
      <c r="H255" s="355"/>
    </row>
    <row r="256" spans="1:8" ht="15">
      <c r="A256" s="355"/>
      <c r="B256" s="355"/>
      <c r="C256" s="355"/>
      <c r="D256" s="355"/>
      <c r="E256" s="355"/>
      <c r="F256" s="355"/>
      <c r="G256" s="355"/>
      <c r="H256" s="355"/>
    </row>
    <row r="257" spans="1:8" ht="15">
      <c r="A257" s="355"/>
      <c r="B257" s="355"/>
      <c r="C257" s="355"/>
      <c r="D257" s="355"/>
      <c r="E257" s="355"/>
      <c r="F257" s="355"/>
      <c r="G257" s="355"/>
      <c r="H257" s="355"/>
    </row>
    <row r="258" spans="1:8" ht="15">
      <c r="A258" s="355"/>
      <c r="B258" s="355"/>
      <c r="C258" s="355"/>
      <c r="D258" s="355"/>
      <c r="E258" s="355"/>
      <c r="F258" s="355"/>
      <c r="G258" s="355"/>
      <c r="H258" s="355"/>
    </row>
    <row r="259" spans="1:8" ht="15">
      <c r="A259" s="355"/>
      <c r="B259" s="355"/>
      <c r="C259" s="355"/>
      <c r="D259" s="355"/>
      <c r="E259" s="355"/>
      <c r="F259" s="355"/>
      <c r="G259" s="355"/>
      <c r="H259" s="355"/>
    </row>
    <row r="260" spans="1:8" ht="15">
      <c r="A260" s="355"/>
      <c r="B260" s="355"/>
      <c r="C260" s="355"/>
      <c r="D260" s="355"/>
      <c r="E260" s="355"/>
      <c r="F260" s="355"/>
      <c r="G260" s="355"/>
      <c r="H260" s="355"/>
    </row>
    <row r="261" spans="1:8" ht="15">
      <c r="A261" s="355"/>
      <c r="B261" s="355"/>
      <c r="C261" s="355"/>
      <c r="D261" s="355"/>
      <c r="E261" s="355"/>
      <c r="F261" s="355"/>
      <c r="G261" s="355"/>
      <c r="H261" s="355"/>
    </row>
    <row r="262" spans="1:8" ht="15">
      <c r="A262" s="355"/>
      <c r="B262" s="355"/>
      <c r="C262" s="355"/>
      <c r="D262" s="355"/>
      <c r="E262" s="355"/>
      <c r="F262" s="355"/>
      <c r="G262" s="355"/>
      <c r="H262" s="355"/>
    </row>
    <row r="263" spans="1:8" ht="15">
      <c r="A263" s="355"/>
      <c r="B263" s="355"/>
      <c r="C263" s="355"/>
      <c r="D263" s="355"/>
      <c r="E263" s="355"/>
      <c r="F263" s="355"/>
      <c r="G263" s="355"/>
      <c r="H263" s="355"/>
    </row>
    <row r="264" spans="1:8" ht="15">
      <c r="A264" s="355"/>
      <c r="B264" s="355"/>
      <c r="C264" s="355"/>
      <c r="D264" s="355"/>
      <c r="E264" s="355"/>
      <c r="F264" s="355"/>
      <c r="G264" s="355"/>
      <c r="H264" s="355"/>
    </row>
    <row r="265" spans="1:8" ht="15">
      <c r="A265" s="355"/>
      <c r="B265" s="355"/>
      <c r="C265" s="355"/>
      <c r="D265" s="355"/>
      <c r="E265" s="355"/>
      <c r="F265" s="355"/>
      <c r="G265" s="355"/>
      <c r="H265" s="355"/>
    </row>
    <row r="266" spans="1:8" ht="15">
      <c r="A266" s="355"/>
      <c r="B266" s="355"/>
      <c r="C266" s="355"/>
      <c r="D266" s="355"/>
      <c r="E266" s="355"/>
      <c r="F266" s="355"/>
      <c r="G266" s="355"/>
      <c r="H266" s="355"/>
    </row>
    <row r="267" spans="1:8" ht="15">
      <c r="A267" s="355"/>
      <c r="B267" s="355"/>
      <c r="C267" s="355"/>
      <c r="D267" s="355"/>
      <c r="E267" s="355"/>
      <c r="F267" s="355"/>
      <c r="G267" s="355"/>
      <c r="H267" s="355"/>
    </row>
    <row r="268" spans="1:8" ht="15">
      <c r="A268" s="355"/>
      <c r="B268" s="355"/>
      <c r="C268" s="355"/>
      <c r="D268" s="355"/>
      <c r="E268" s="355"/>
      <c r="F268" s="355"/>
      <c r="G268" s="355"/>
      <c r="H268" s="355"/>
    </row>
    <row r="269" spans="1:8" ht="15">
      <c r="A269" s="355"/>
      <c r="B269" s="355"/>
      <c r="C269" s="355"/>
      <c r="D269" s="355"/>
      <c r="E269" s="355"/>
      <c r="F269" s="355"/>
      <c r="G269" s="355"/>
      <c r="H269" s="355"/>
    </row>
    <row r="270" spans="1:8" ht="15">
      <c r="A270" s="355"/>
      <c r="B270" s="355"/>
      <c r="C270" s="355"/>
      <c r="D270" s="355"/>
      <c r="E270" s="355"/>
      <c r="F270" s="355"/>
      <c r="G270" s="355"/>
      <c r="H270" s="355"/>
    </row>
    <row r="271" spans="1:8" ht="15">
      <c r="A271" s="355"/>
      <c r="B271" s="355"/>
      <c r="C271" s="355"/>
      <c r="D271" s="355"/>
      <c r="E271" s="355"/>
      <c r="F271" s="355"/>
      <c r="G271" s="355"/>
      <c r="H271" s="355"/>
    </row>
    <row r="272" spans="1:8" ht="15">
      <c r="A272" s="355"/>
      <c r="B272" s="355"/>
      <c r="C272" s="355"/>
      <c r="D272" s="355"/>
      <c r="E272" s="355"/>
      <c r="F272" s="355"/>
      <c r="G272" s="355"/>
      <c r="H272" s="355"/>
    </row>
    <row r="273" spans="1:8" ht="15">
      <c r="A273" s="355"/>
      <c r="B273" s="355"/>
      <c r="C273" s="355"/>
      <c r="D273" s="355"/>
      <c r="E273" s="355"/>
      <c r="F273" s="355"/>
      <c r="G273" s="355"/>
      <c r="H273" s="355"/>
    </row>
    <row r="274" spans="1:8" ht="15">
      <c r="A274" s="355"/>
      <c r="B274" s="355"/>
      <c r="C274" s="355"/>
      <c r="D274" s="355"/>
      <c r="E274" s="355"/>
      <c r="F274" s="355"/>
      <c r="G274" s="355"/>
      <c r="H274" s="355"/>
    </row>
    <row r="275" spans="1:8" ht="15">
      <c r="A275" s="355"/>
      <c r="B275" s="355"/>
      <c r="C275" s="355"/>
      <c r="D275" s="355"/>
      <c r="E275" s="355"/>
      <c r="F275" s="355"/>
      <c r="G275" s="355"/>
      <c r="H275" s="355"/>
    </row>
    <row r="276" spans="1:8" ht="15">
      <c r="A276" s="355"/>
      <c r="B276" s="355"/>
      <c r="C276" s="355"/>
      <c r="D276" s="355"/>
      <c r="E276" s="355"/>
      <c r="F276" s="355"/>
      <c r="G276" s="355"/>
      <c r="H276" s="355"/>
    </row>
    <row r="277" spans="1:8" ht="15">
      <c r="A277" s="355"/>
      <c r="B277" s="355"/>
      <c r="C277" s="355"/>
      <c r="D277" s="355"/>
      <c r="E277" s="355"/>
      <c r="F277" s="355"/>
      <c r="G277" s="355"/>
      <c r="H277" s="355"/>
    </row>
    <row r="278" spans="1:8" ht="15">
      <c r="A278" s="355"/>
      <c r="B278" s="355"/>
      <c r="C278" s="355"/>
      <c r="D278" s="355"/>
      <c r="E278" s="355"/>
      <c r="F278" s="355"/>
      <c r="G278" s="355"/>
      <c r="H278" s="355"/>
    </row>
    <row r="279" spans="1:8" ht="15">
      <c r="A279" s="355"/>
      <c r="B279" s="355"/>
      <c r="C279" s="355"/>
      <c r="D279" s="355"/>
      <c r="E279" s="355"/>
      <c r="F279" s="355"/>
      <c r="G279" s="355"/>
      <c r="H279" s="355"/>
    </row>
    <row r="280" spans="1:8" ht="15">
      <c r="A280" s="355"/>
      <c r="B280" s="355"/>
      <c r="C280" s="355"/>
      <c r="D280" s="355"/>
      <c r="E280" s="355"/>
      <c r="F280" s="355"/>
      <c r="G280" s="355"/>
      <c r="H280" s="355"/>
    </row>
    <row r="281" spans="1:8" ht="15">
      <c r="A281" s="355"/>
      <c r="B281" s="355"/>
      <c r="C281" s="355"/>
      <c r="D281" s="355"/>
      <c r="E281" s="355"/>
      <c r="F281" s="355"/>
      <c r="G281" s="355"/>
      <c r="H281" s="355"/>
    </row>
    <row r="282" spans="1:8" ht="15">
      <c r="A282" s="355"/>
      <c r="B282" s="355"/>
      <c r="C282" s="355"/>
      <c r="D282" s="355"/>
      <c r="E282" s="355"/>
      <c r="F282" s="355"/>
      <c r="G282" s="355"/>
      <c r="H282" s="355"/>
    </row>
    <row r="283" spans="1:8" ht="15">
      <c r="A283" s="355"/>
      <c r="B283" s="355"/>
      <c r="C283" s="355"/>
      <c r="D283" s="355"/>
      <c r="E283" s="355"/>
      <c r="F283" s="355"/>
      <c r="G283" s="355"/>
      <c r="H283" s="355"/>
    </row>
    <row r="284" spans="1:8" ht="15">
      <c r="A284" s="355"/>
      <c r="B284" s="355"/>
      <c r="C284" s="355"/>
      <c r="D284" s="355"/>
      <c r="E284" s="355"/>
      <c r="F284" s="355"/>
      <c r="G284" s="355"/>
      <c r="H284" s="355"/>
    </row>
    <row r="285" spans="1:8" ht="15">
      <c r="A285" s="355"/>
      <c r="B285" s="355"/>
      <c r="C285" s="355"/>
      <c r="D285" s="355"/>
      <c r="E285" s="355"/>
      <c r="F285" s="355"/>
      <c r="G285" s="355"/>
      <c r="H285" s="355"/>
    </row>
    <row r="286" spans="1:8" ht="15">
      <c r="A286" s="355"/>
      <c r="B286" s="355"/>
      <c r="C286" s="355"/>
      <c r="D286" s="355"/>
      <c r="E286" s="355"/>
      <c r="F286" s="355"/>
      <c r="G286" s="355"/>
      <c r="H286" s="355"/>
    </row>
    <row r="287" spans="1:8" ht="15">
      <c r="A287" s="355"/>
      <c r="B287" s="355"/>
      <c r="C287" s="355"/>
      <c r="D287" s="355"/>
      <c r="E287" s="355"/>
      <c r="F287" s="355"/>
      <c r="G287" s="355"/>
      <c r="H287" s="355"/>
    </row>
    <row r="288" spans="1:8" ht="15">
      <c r="A288" s="355"/>
      <c r="B288" s="355"/>
      <c r="C288" s="355"/>
      <c r="D288" s="355"/>
      <c r="E288" s="355"/>
      <c r="F288" s="355"/>
      <c r="G288" s="355"/>
      <c r="H288" s="355"/>
    </row>
    <row r="289" spans="1:8" ht="15">
      <c r="A289" s="355"/>
      <c r="B289" s="355"/>
      <c r="C289" s="355"/>
      <c r="D289" s="355"/>
      <c r="E289" s="355"/>
      <c r="F289" s="355"/>
      <c r="G289" s="355"/>
      <c r="H289" s="355"/>
    </row>
    <row r="290" spans="1:8" ht="15">
      <c r="A290" s="355"/>
      <c r="B290" s="355"/>
      <c r="C290" s="355"/>
      <c r="D290" s="355"/>
      <c r="E290" s="355"/>
      <c r="F290" s="355"/>
      <c r="G290" s="355"/>
      <c r="H290" s="355"/>
    </row>
    <row r="291" spans="1:8" ht="15">
      <c r="A291" s="355"/>
      <c r="B291" s="355"/>
      <c r="C291" s="355"/>
      <c r="D291" s="355"/>
      <c r="E291" s="355"/>
      <c r="F291" s="355"/>
      <c r="G291" s="355"/>
      <c r="H291" s="355"/>
    </row>
    <row r="292" spans="1:8" ht="15">
      <c r="A292" s="355"/>
      <c r="B292" s="355"/>
      <c r="C292" s="355"/>
      <c r="D292" s="355"/>
      <c r="E292" s="355"/>
      <c r="F292" s="355"/>
      <c r="G292" s="355"/>
      <c r="H292" s="355"/>
    </row>
    <row r="293" spans="1:8" ht="15">
      <c r="A293" s="355"/>
      <c r="B293" s="355"/>
      <c r="C293" s="355"/>
      <c r="D293" s="355"/>
      <c r="E293" s="355"/>
      <c r="F293" s="355"/>
      <c r="G293" s="355"/>
      <c r="H293" s="355"/>
    </row>
    <row r="294" spans="1:8" ht="15">
      <c r="A294" s="355"/>
      <c r="B294" s="355"/>
      <c r="C294" s="355"/>
      <c r="D294" s="355"/>
      <c r="E294" s="355"/>
      <c r="F294" s="355"/>
      <c r="G294" s="355"/>
      <c r="H294" s="355"/>
    </row>
    <row r="295" spans="1:8" ht="15">
      <c r="A295" s="355"/>
      <c r="B295" s="355"/>
      <c r="C295" s="355"/>
      <c r="D295" s="355"/>
      <c r="E295" s="355"/>
      <c r="F295" s="355"/>
      <c r="G295" s="355"/>
      <c r="H295" s="355"/>
    </row>
    <row r="296" spans="1:8" ht="15">
      <c r="A296" s="355"/>
      <c r="B296" s="355"/>
      <c r="C296" s="355"/>
      <c r="D296" s="355"/>
      <c r="E296" s="355"/>
      <c r="F296" s="355"/>
      <c r="G296" s="355"/>
      <c r="H296" s="355"/>
    </row>
    <row r="297" spans="1:8" ht="15">
      <c r="A297" s="355"/>
      <c r="B297" s="355"/>
      <c r="C297" s="355"/>
      <c r="D297" s="355"/>
      <c r="E297" s="355"/>
      <c r="F297" s="355"/>
      <c r="G297" s="355"/>
      <c r="H297" s="355"/>
    </row>
    <row r="298" spans="1:8" ht="15">
      <c r="A298" s="355"/>
      <c r="B298" s="355"/>
      <c r="C298" s="355"/>
      <c r="D298" s="355"/>
      <c r="E298" s="355"/>
      <c r="F298" s="355"/>
      <c r="G298" s="355"/>
      <c r="H298" s="355"/>
    </row>
    <row r="299" spans="1:8" ht="15">
      <c r="A299" s="355"/>
      <c r="B299" s="355"/>
      <c r="C299" s="355"/>
      <c r="D299" s="355"/>
      <c r="E299" s="355"/>
      <c r="F299" s="355"/>
      <c r="G299" s="355"/>
      <c r="H299" s="355"/>
    </row>
    <row r="300" spans="1:8" ht="15">
      <c r="A300" s="355"/>
      <c r="B300" s="355"/>
      <c r="C300" s="355"/>
      <c r="D300" s="355"/>
      <c r="E300" s="355"/>
      <c r="F300" s="355"/>
      <c r="G300" s="355"/>
      <c r="H300" s="355"/>
    </row>
    <row r="301" spans="1:8" ht="15">
      <c r="A301" s="355"/>
      <c r="B301" s="355"/>
      <c r="C301" s="355"/>
      <c r="D301" s="355"/>
      <c r="E301" s="355"/>
      <c r="F301" s="355"/>
      <c r="G301" s="355"/>
      <c r="H301" s="355"/>
    </row>
    <row r="302" spans="1:8" ht="15">
      <c r="A302" s="355"/>
      <c r="B302" s="355"/>
      <c r="C302" s="355"/>
      <c r="D302" s="355"/>
      <c r="E302" s="355"/>
      <c r="F302" s="355"/>
      <c r="G302" s="355"/>
      <c r="H302" s="355"/>
    </row>
    <row r="303" spans="1:8" ht="15">
      <c r="A303" s="355"/>
      <c r="B303" s="355"/>
      <c r="C303" s="355"/>
      <c r="D303" s="355"/>
      <c r="E303" s="355"/>
      <c r="F303" s="355"/>
      <c r="G303" s="355"/>
      <c r="H303" s="355"/>
    </row>
    <row r="304" spans="1:8" ht="15">
      <c r="A304" s="355"/>
      <c r="B304" s="355"/>
      <c r="C304" s="355"/>
      <c r="D304" s="355"/>
      <c r="E304" s="355"/>
      <c r="F304" s="355"/>
      <c r="G304" s="355"/>
      <c r="H304" s="355"/>
    </row>
    <row r="305" spans="1:8" ht="15">
      <c r="A305" s="355"/>
      <c r="B305" s="355"/>
      <c r="C305" s="355"/>
      <c r="D305" s="355"/>
      <c r="E305" s="355"/>
      <c r="F305" s="355"/>
      <c r="G305" s="355"/>
      <c r="H305" s="355"/>
    </row>
    <row r="306" spans="1:8" ht="15">
      <c r="A306" s="355"/>
      <c r="B306" s="355"/>
      <c r="C306" s="355"/>
      <c r="D306" s="355"/>
      <c r="E306" s="355"/>
      <c r="F306" s="355"/>
      <c r="G306" s="355"/>
      <c r="H306" s="355"/>
    </row>
    <row r="307" spans="1:8" ht="15">
      <c r="A307" s="355"/>
      <c r="B307" s="355"/>
      <c r="C307" s="355"/>
      <c r="D307" s="355"/>
      <c r="E307" s="355"/>
      <c r="F307" s="355"/>
      <c r="G307" s="355"/>
      <c r="H307" s="355"/>
    </row>
    <row r="308" spans="1:8" ht="15">
      <c r="A308" s="355"/>
      <c r="B308" s="355"/>
      <c r="C308" s="355"/>
      <c r="D308" s="355"/>
      <c r="E308" s="355"/>
      <c r="F308" s="355"/>
      <c r="G308" s="355"/>
      <c r="H308" s="355"/>
    </row>
    <row r="309" spans="1:8" ht="15">
      <c r="A309" s="355"/>
      <c r="B309" s="355"/>
      <c r="C309" s="355"/>
      <c r="D309" s="355"/>
      <c r="E309" s="355"/>
      <c r="F309" s="355"/>
      <c r="G309" s="355"/>
      <c r="H309" s="355"/>
    </row>
    <row r="310" spans="1:8" ht="15">
      <c r="A310" s="355"/>
      <c r="B310" s="355"/>
      <c r="C310" s="355"/>
      <c r="D310" s="355"/>
      <c r="E310" s="355"/>
      <c r="F310" s="355"/>
      <c r="G310" s="355"/>
      <c r="H310" s="355"/>
    </row>
    <row r="311" spans="1:8" ht="15">
      <c r="A311" s="355"/>
      <c r="B311" s="355"/>
      <c r="C311" s="355"/>
      <c r="D311" s="355"/>
      <c r="E311" s="355"/>
      <c r="F311" s="355"/>
      <c r="G311" s="355"/>
      <c r="H311" s="355"/>
    </row>
    <row r="312" spans="1:8" ht="15">
      <c r="A312" s="355"/>
      <c r="B312" s="355"/>
      <c r="C312" s="355"/>
      <c r="D312" s="355"/>
      <c r="E312" s="355"/>
      <c r="F312" s="355"/>
      <c r="G312" s="355"/>
      <c r="H312" s="355"/>
    </row>
    <row r="313" spans="1:8" ht="15">
      <c r="A313" s="355"/>
      <c r="B313" s="355"/>
      <c r="C313" s="355"/>
      <c r="D313" s="355"/>
      <c r="E313" s="355"/>
      <c r="F313" s="355"/>
      <c r="G313" s="355"/>
      <c r="H313" s="355"/>
    </row>
    <row r="314" spans="1:8" ht="15">
      <c r="A314" s="355"/>
      <c r="B314" s="355"/>
      <c r="C314" s="355"/>
      <c r="D314" s="355"/>
      <c r="E314" s="355"/>
      <c r="F314" s="355"/>
      <c r="G314" s="355"/>
      <c r="H314" s="355"/>
    </row>
    <row r="315" spans="1:8" ht="15">
      <c r="A315" s="355"/>
      <c r="B315" s="355"/>
      <c r="C315" s="355"/>
      <c r="D315" s="355"/>
      <c r="E315" s="355"/>
      <c r="F315" s="355"/>
      <c r="G315" s="355"/>
      <c r="H315" s="355"/>
    </row>
    <row r="316" spans="1:8" ht="15">
      <c r="A316" s="355"/>
      <c r="B316" s="355"/>
      <c r="C316" s="355"/>
      <c r="D316" s="355"/>
      <c r="E316" s="355"/>
      <c r="F316" s="355"/>
      <c r="G316" s="355"/>
      <c r="H316" s="355"/>
    </row>
    <row r="317" spans="1:8" ht="15">
      <c r="A317" s="355"/>
      <c r="B317" s="355"/>
      <c r="C317" s="355"/>
      <c r="D317" s="355"/>
      <c r="E317" s="355"/>
      <c r="F317" s="355"/>
      <c r="G317" s="355"/>
      <c r="H317" s="355"/>
    </row>
    <row r="318" spans="1:8" ht="15">
      <c r="A318" s="355"/>
      <c r="B318" s="355"/>
      <c r="C318" s="355"/>
      <c r="D318" s="355"/>
      <c r="E318" s="355"/>
      <c r="F318" s="355"/>
      <c r="G318" s="355"/>
      <c r="H318" s="355"/>
    </row>
    <row r="319" spans="1:8" ht="15">
      <c r="A319" s="355"/>
      <c r="B319" s="355"/>
      <c r="C319" s="355"/>
      <c r="D319" s="355"/>
      <c r="E319" s="355"/>
      <c r="F319" s="355"/>
      <c r="G319" s="355"/>
      <c r="H319" s="355"/>
    </row>
    <row r="320" spans="1:8" ht="15">
      <c r="A320" s="355"/>
      <c r="B320" s="355"/>
      <c r="C320" s="355"/>
      <c r="D320" s="355"/>
      <c r="E320" s="355"/>
      <c r="F320" s="355"/>
      <c r="G320" s="355"/>
      <c r="H320" s="355"/>
    </row>
    <row r="321" spans="1:8" ht="15">
      <c r="A321" s="355"/>
      <c r="B321" s="355"/>
      <c r="C321" s="355"/>
      <c r="D321" s="355"/>
      <c r="E321" s="355"/>
      <c r="F321" s="355"/>
      <c r="G321" s="355"/>
      <c r="H321" s="355"/>
    </row>
    <row r="322" spans="1:8" ht="15">
      <c r="A322" s="355"/>
      <c r="B322" s="355"/>
      <c r="C322" s="355"/>
      <c r="D322" s="355"/>
      <c r="E322" s="355"/>
      <c r="F322" s="355"/>
      <c r="G322" s="355"/>
      <c r="H322" s="355"/>
    </row>
    <row r="323" spans="1:8" ht="15">
      <c r="A323" s="355"/>
      <c r="B323" s="355"/>
      <c r="C323" s="355"/>
      <c r="D323" s="355"/>
      <c r="E323" s="355"/>
      <c r="F323" s="355"/>
      <c r="G323" s="355"/>
      <c r="H323" s="355"/>
    </row>
    <row r="324" spans="1:8" ht="15">
      <c r="A324" s="355"/>
      <c r="B324" s="355"/>
      <c r="C324" s="355"/>
      <c r="D324" s="355"/>
      <c r="E324" s="355"/>
      <c r="F324" s="355"/>
      <c r="G324" s="355"/>
      <c r="H324" s="355"/>
    </row>
    <row r="325" spans="1:8" ht="15">
      <c r="A325" s="355"/>
      <c r="B325" s="355"/>
      <c r="C325" s="355"/>
      <c r="D325" s="355"/>
      <c r="E325" s="355"/>
      <c r="F325" s="355"/>
      <c r="G325" s="355"/>
      <c r="H325" s="355"/>
    </row>
    <row r="326" spans="1:8" ht="15">
      <c r="A326" s="355"/>
      <c r="B326" s="355"/>
      <c r="C326" s="355"/>
      <c r="D326" s="355"/>
      <c r="E326" s="355"/>
      <c r="F326" s="355"/>
      <c r="G326" s="355"/>
      <c r="H326" s="355"/>
    </row>
    <row r="327" spans="1:8" ht="15">
      <c r="A327" s="355"/>
      <c r="B327" s="355"/>
      <c r="C327" s="355"/>
      <c r="D327" s="355"/>
      <c r="E327" s="355"/>
      <c r="F327" s="355"/>
      <c r="G327" s="355"/>
      <c r="H327" s="355"/>
    </row>
    <row r="328" spans="1:8" ht="15">
      <c r="A328" s="355"/>
      <c r="B328" s="355"/>
      <c r="C328" s="355"/>
      <c r="D328" s="355"/>
      <c r="E328" s="355"/>
      <c r="F328" s="355"/>
      <c r="G328" s="355"/>
      <c r="H328" s="355"/>
    </row>
    <row r="329" spans="1:8" ht="15">
      <c r="A329" s="355"/>
      <c r="B329" s="355"/>
      <c r="C329" s="355"/>
      <c r="D329" s="355"/>
      <c r="E329" s="355"/>
      <c r="F329" s="355"/>
      <c r="G329" s="355"/>
      <c r="H329" s="355"/>
    </row>
    <row r="330" spans="1:8" ht="15">
      <c r="A330" s="355"/>
      <c r="B330" s="355"/>
      <c r="C330" s="355"/>
      <c r="D330" s="355"/>
      <c r="E330" s="355"/>
      <c r="F330" s="355"/>
      <c r="G330" s="355"/>
      <c r="H330" s="355"/>
    </row>
    <row r="331" spans="1:8" ht="15">
      <c r="A331" s="355"/>
      <c r="B331" s="355"/>
      <c r="C331" s="355"/>
      <c r="D331" s="355"/>
      <c r="E331" s="355"/>
      <c r="F331" s="355"/>
      <c r="G331" s="355"/>
      <c r="H331" s="355"/>
    </row>
    <row r="332" spans="1:8" ht="15">
      <c r="A332" s="355"/>
      <c r="B332" s="355"/>
      <c r="C332" s="355"/>
      <c r="D332" s="355"/>
      <c r="E332" s="355"/>
      <c r="F332" s="355"/>
      <c r="G332" s="355"/>
      <c r="H332" s="355"/>
    </row>
    <row r="333" spans="1:8" ht="15">
      <c r="A333" s="355"/>
      <c r="B333" s="355"/>
      <c r="C333" s="355"/>
      <c r="D333" s="355"/>
      <c r="E333" s="355"/>
      <c r="F333" s="355"/>
      <c r="G333" s="355"/>
      <c r="H333" s="355"/>
    </row>
    <row r="334" spans="1:8" ht="15">
      <c r="A334" s="355"/>
      <c r="B334" s="355"/>
      <c r="C334" s="355"/>
      <c r="D334" s="355"/>
      <c r="E334" s="355"/>
      <c r="F334" s="355"/>
      <c r="G334" s="355"/>
      <c r="H334" s="355"/>
    </row>
    <row r="335" spans="1:8" ht="15">
      <c r="A335" s="355"/>
      <c r="B335" s="355"/>
      <c r="C335" s="355"/>
      <c r="D335" s="355"/>
      <c r="E335" s="355"/>
      <c r="F335" s="355"/>
      <c r="G335" s="355"/>
      <c r="H335" s="355"/>
    </row>
    <row r="336" spans="1:8" ht="15">
      <c r="A336" s="355"/>
      <c r="B336" s="355"/>
      <c r="C336" s="355"/>
      <c r="D336" s="355"/>
      <c r="E336" s="355"/>
      <c r="F336" s="355"/>
      <c r="G336" s="355"/>
      <c r="H336" s="355"/>
    </row>
    <row r="337" spans="1:8" ht="15">
      <c r="A337" s="355"/>
      <c r="B337" s="355"/>
      <c r="C337" s="355"/>
      <c r="D337" s="355"/>
      <c r="E337" s="355"/>
      <c r="F337" s="355"/>
      <c r="G337" s="355"/>
      <c r="H337" s="355"/>
    </row>
    <row r="338" spans="1:8" ht="15">
      <c r="A338" s="355"/>
      <c r="B338" s="355"/>
      <c r="C338" s="355"/>
      <c r="D338" s="355"/>
      <c r="E338" s="355"/>
      <c r="F338" s="355"/>
      <c r="G338" s="355"/>
      <c r="H338" s="355"/>
    </row>
    <row r="339" spans="1:8" ht="15">
      <c r="A339" s="355"/>
      <c r="B339" s="355"/>
      <c r="C339" s="355"/>
      <c r="D339" s="355"/>
      <c r="E339" s="355"/>
      <c r="F339" s="355"/>
      <c r="G339" s="355"/>
      <c r="H339" s="355"/>
    </row>
    <row r="340" spans="1:8" ht="15">
      <c r="A340" s="355"/>
      <c r="B340" s="355"/>
      <c r="C340" s="355"/>
      <c r="D340" s="355"/>
      <c r="E340" s="355"/>
      <c r="F340" s="355"/>
      <c r="G340" s="355"/>
      <c r="H340" s="355"/>
    </row>
    <row r="341" spans="1:8" ht="15">
      <c r="A341" s="355"/>
      <c r="B341" s="355"/>
      <c r="C341" s="355"/>
      <c r="D341" s="355"/>
      <c r="E341" s="355"/>
      <c r="F341" s="355"/>
      <c r="G341" s="355"/>
      <c r="H341" s="355"/>
    </row>
    <row r="342" spans="1:8" ht="15">
      <c r="A342" s="355"/>
      <c r="B342" s="355"/>
      <c r="C342" s="355"/>
      <c r="D342" s="355"/>
      <c r="E342" s="355"/>
      <c r="F342" s="355"/>
      <c r="G342" s="355"/>
      <c r="H342" s="355"/>
    </row>
    <row r="343" spans="1:8" ht="15">
      <c r="A343" s="355"/>
      <c r="B343" s="355"/>
      <c r="C343" s="355"/>
      <c r="D343" s="355"/>
      <c r="E343" s="355"/>
      <c r="F343" s="355"/>
      <c r="G343" s="355"/>
      <c r="H343" s="355"/>
    </row>
    <row r="344" spans="1:8" ht="15">
      <c r="A344" s="355"/>
      <c r="B344" s="355"/>
      <c r="C344" s="355"/>
      <c r="D344" s="355"/>
      <c r="E344" s="355"/>
      <c r="F344" s="355"/>
      <c r="G344" s="355"/>
      <c r="H344" s="355"/>
    </row>
    <row r="345" spans="1:8" ht="15">
      <c r="A345" s="355"/>
      <c r="B345" s="355"/>
      <c r="C345" s="355"/>
      <c r="D345" s="355"/>
      <c r="E345" s="355"/>
      <c r="F345" s="355"/>
      <c r="G345" s="355"/>
      <c r="H345" s="355"/>
    </row>
    <row r="346" spans="1:8" ht="15">
      <c r="A346" s="355"/>
      <c r="B346" s="355"/>
      <c r="C346" s="355"/>
      <c r="D346" s="355"/>
      <c r="E346" s="355"/>
      <c r="F346" s="355"/>
      <c r="G346" s="355"/>
      <c r="H346" s="355"/>
    </row>
    <row r="347" spans="1:8" ht="15">
      <c r="A347" s="355"/>
      <c r="B347" s="355"/>
      <c r="C347" s="355"/>
      <c r="D347" s="355"/>
      <c r="E347" s="355"/>
      <c r="F347" s="355"/>
      <c r="G347" s="355"/>
      <c r="H347" s="355"/>
    </row>
    <row r="348" spans="1:8" ht="15">
      <c r="A348" s="355"/>
      <c r="B348" s="355"/>
      <c r="C348" s="355"/>
      <c r="D348" s="355"/>
      <c r="E348" s="355"/>
      <c r="F348" s="355"/>
      <c r="G348" s="355"/>
      <c r="H348" s="355"/>
    </row>
    <row r="349" spans="1:8" ht="15">
      <c r="A349" s="355"/>
      <c r="B349" s="355"/>
      <c r="C349" s="355"/>
      <c r="D349" s="355"/>
      <c r="E349" s="355"/>
      <c r="F349" s="355"/>
      <c r="G349" s="355"/>
      <c r="H349" s="355"/>
    </row>
    <row r="350" spans="1:8" ht="15">
      <c r="A350" s="355"/>
      <c r="B350" s="355"/>
      <c r="C350" s="355"/>
      <c r="D350" s="355"/>
      <c r="E350" s="355"/>
      <c r="F350" s="355"/>
      <c r="G350" s="355"/>
      <c r="H350" s="355"/>
    </row>
    <row r="351" spans="1:8" ht="15">
      <c r="A351" s="355"/>
      <c r="B351" s="355"/>
      <c r="C351" s="355"/>
      <c r="D351" s="355"/>
      <c r="E351" s="355"/>
      <c r="F351" s="355"/>
      <c r="G351" s="355"/>
      <c r="H351" s="355"/>
    </row>
    <row r="352" spans="1:8" ht="15">
      <c r="A352" s="355"/>
      <c r="B352" s="355"/>
      <c r="C352" s="355"/>
      <c r="D352" s="355"/>
      <c r="E352" s="355"/>
      <c r="F352" s="355"/>
      <c r="G352" s="355"/>
      <c r="H352" s="355"/>
    </row>
    <row r="353" spans="1:8" ht="15">
      <c r="A353" s="355"/>
      <c r="B353" s="355"/>
      <c r="C353" s="355"/>
      <c r="D353" s="355"/>
      <c r="E353" s="355"/>
      <c r="F353" s="355"/>
      <c r="G353" s="355"/>
      <c r="H353" s="355"/>
    </row>
    <row r="354" spans="1:8" ht="15">
      <c r="A354" s="355"/>
      <c r="B354" s="355"/>
      <c r="C354" s="355"/>
      <c r="D354" s="355"/>
      <c r="E354" s="355"/>
      <c r="F354" s="355"/>
      <c r="G354" s="355"/>
      <c r="H354" s="355"/>
    </row>
    <row r="355" spans="1:8" ht="15">
      <c r="A355" s="355"/>
      <c r="B355" s="355"/>
      <c r="C355" s="355"/>
      <c r="D355" s="355"/>
      <c r="E355" s="355"/>
      <c r="F355" s="355"/>
      <c r="G355" s="355"/>
      <c r="H355" s="355"/>
    </row>
    <row r="356" spans="1:8" ht="15">
      <c r="A356" s="355"/>
      <c r="B356" s="355"/>
      <c r="C356" s="355"/>
      <c r="D356" s="355"/>
      <c r="E356" s="355"/>
      <c r="F356" s="355"/>
      <c r="G356" s="355"/>
      <c r="H356" s="355"/>
    </row>
    <row r="357" spans="1:8" ht="15">
      <c r="A357" s="355"/>
      <c r="B357" s="355"/>
      <c r="C357" s="355"/>
      <c r="D357" s="355"/>
      <c r="E357" s="355"/>
      <c r="F357" s="355"/>
      <c r="G357" s="355"/>
      <c r="H357" s="355"/>
    </row>
    <row r="358" spans="1:8" ht="15">
      <c r="A358" s="355"/>
      <c r="B358" s="355"/>
      <c r="C358" s="355"/>
      <c r="D358" s="355"/>
      <c r="E358" s="355"/>
      <c r="F358" s="355"/>
      <c r="G358" s="355"/>
      <c r="H358" s="355"/>
    </row>
    <row r="359" spans="1:8" ht="15">
      <c r="A359" s="355"/>
      <c r="B359" s="355"/>
      <c r="C359" s="355"/>
      <c r="D359" s="355"/>
      <c r="E359" s="355"/>
      <c r="F359" s="355"/>
      <c r="G359" s="355"/>
      <c r="H359" s="355"/>
    </row>
    <row r="360" spans="1:8" ht="15">
      <c r="A360" s="355"/>
      <c r="B360" s="355"/>
      <c r="C360" s="355"/>
      <c r="D360" s="355"/>
      <c r="E360" s="355"/>
      <c r="F360" s="355"/>
      <c r="G360" s="355"/>
      <c r="H360" s="355"/>
    </row>
    <row r="361" spans="1:8" ht="15">
      <c r="A361" s="355"/>
      <c r="B361" s="355"/>
      <c r="C361" s="355"/>
      <c r="D361" s="355"/>
      <c r="E361" s="355"/>
      <c r="F361" s="355"/>
      <c r="G361" s="355"/>
      <c r="H361" s="355"/>
    </row>
    <row r="362" spans="1:8" ht="15">
      <c r="A362" s="355"/>
      <c r="B362" s="355"/>
      <c r="C362" s="355"/>
      <c r="D362" s="355"/>
      <c r="E362" s="355"/>
      <c r="F362" s="355"/>
      <c r="G362" s="355"/>
      <c r="H362" s="355"/>
    </row>
    <row r="363" spans="1:8" ht="15">
      <c r="A363" s="355"/>
      <c r="B363" s="355"/>
      <c r="C363" s="355"/>
      <c r="D363" s="355"/>
      <c r="E363" s="355"/>
      <c r="F363" s="355"/>
      <c r="G363" s="355"/>
      <c r="H363" s="355"/>
    </row>
    <row r="364" spans="1:8" ht="15">
      <c r="A364" s="355"/>
      <c r="B364" s="355"/>
      <c r="C364" s="355"/>
      <c r="D364" s="355"/>
      <c r="E364" s="355"/>
      <c r="F364" s="355"/>
      <c r="G364" s="355"/>
      <c r="H364" s="355"/>
    </row>
    <row r="365" spans="1:8" ht="15">
      <c r="A365" s="355"/>
      <c r="B365" s="355"/>
      <c r="C365" s="355"/>
      <c r="D365" s="355"/>
      <c r="E365" s="355"/>
      <c r="F365" s="355"/>
      <c r="G365" s="355"/>
      <c r="H365" s="355"/>
    </row>
    <row r="366" spans="1:8" ht="15">
      <c r="A366" s="355"/>
      <c r="B366" s="355"/>
      <c r="C366" s="355"/>
      <c r="D366" s="355"/>
      <c r="E366" s="355"/>
      <c r="F366" s="355"/>
      <c r="G366" s="355"/>
      <c r="H366" s="355"/>
    </row>
    <row r="367" spans="1:8" ht="15">
      <c r="A367" s="355"/>
      <c r="B367" s="355"/>
      <c r="C367" s="355"/>
      <c r="D367" s="355"/>
      <c r="E367" s="355"/>
      <c r="F367" s="355"/>
      <c r="G367" s="355"/>
      <c r="H367" s="355"/>
    </row>
    <row r="368" spans="1:8" ht="15">
      <c r="A368" s="355"/>
      <c r="B368" s="355"/>
      <c r="C368" s="355"/>
      <c r="D368" s="355"/>
      <c r="E368" s="355"/>
      <c r="F368" s="355"/>
      <c r="G368" s="355"/>
      <c r="H368" s="355"/>
    </row>
    <row r="369" spans="1:8" ht="15">
      <c r="A369" s="355"/>
      <c r="B369" s="355"/>
      <c r="C369" s="355"/>
      <c r="D369" s="355"/>
      <c r="E369" s="355"/>
      <c r="F369" s="355"/>
      <c r="G369" s="355"/>
      <c r="H369" s="355"/>
    </row>
    <row r="370" spans="1:8" ht="15">
      <c r="A370" s="355"/>
      <c r="B370" s="355"/>
      <c r="C370" s="355"/>
      <c r="D370" s="355"/>
      <c r="E370" s="355"/>
      <c r="F370" s="355"/>
      <c r="G370" s="355"/>
      <c r="H370" s="355"/>
    </row>
    <row r="371" spans="1:8" ht="15">
      <c r="A371" s="355"/>
      <c r="B371" s="355"/>
      <c r="C371" s="355"/>
      <c r="D371" s="355"/>
      <c r="E371" s="355"/>
      <c r="F371" s="355"/>
      <c r="G371" s="355"/>
      <c r="H371" s="355"/>
    </row>
    <row r="372" spans="1:8" ht="15">
      <c r="A372" s="355"/>
      <c r="B372" s="355"/>
      <c r="C372" s="355"/>
      <c r="D372" s="355"/>
      <c r="E372" s="355"/>
      <c r="F372" s="355"/>
      <c r="G372" s="355"/>
      <c r="H372" s="355"/>
    </row>
    <row r="373" spans="1:8" ht="15">
      <c r="A373" s="355"/>
      <c r="B373" s="355"/>
      <c r="C373" s="355"/>
      <c r="D373" s="355"/>
      <c r="E373" s="355"/>
      <c r="F373" s="355"/>
      <c r="G373" s="355"/>
      <c r="H373" s="355"/>
    </row>
    <row r="374" spans="1:8" ht="15">
      <c r="A374" s="355"/>
      <c r="B374" s="355"/>
      <c r="C374" s="355"/>
      <c r="D374" s="355"/>
      <c r="E374" s="355"/>
      <c r="F374" s="355"/>
      <c r="G374" s="355"/>
      <c r="H374" s="355"/>
    </row>
    <row r="375" spans="1:8" ht="15">
      <c r="A375" s="355"/>
      <c r="B375" s="355"/>
      <c r="C375" s="355"/>
      <c r="D375" s="355"/>
      <c r="E375" s="355"/>
      <c r="F375" s="355"/>
      <c r="G375" s="355"/>
      <c r="H375" s="355"/>
    </row>
    <row r="376" spans="1:8" ht="15">
      <c r="A376" s="355"/>
      <c r="B376" s="355"/>
      <c r="C376" s="355"/>
      <c r="D376" s="355"/>
      <c r="E376" s="355"/>
      <c r="F376" s="355"/>
      <c r="G376" s="355"/>
      <c r="H376" s="355"/>
    </row>
    <row r="377" spans="1:8" ht="15">
      <c r="A377" s="355"/>
      <c r="B377" s="355"/>
      <c r="C377" s="355"/>
      <c r="D377" s="355"/>
      <c r="E377" s="355"/>
      <c r="F377" s="355"/>
      <c r="G377" s="355"/>
      <c r="H377" s="355"/>
    </row>
    <row r="378" spans="1:8" ht="15">
      <c r="A378" s="355"/>
      <c r="B378" s="355"/>
      <c r="C378" s="355"/>
      <c r="D378" s="355"/>
      <c r="E378" s="355"/>
      <c r="F378" s="355"/>
      <c r="G378" s="355"/>
      <c r="H378" s="355"/>
    </row>
    <row r="379" spans="1:8" ht="15">
      <c r="A379" s="355"/>
      <c r="B379" s="355"/>
      <c r="C379" s="355"/>
      <c r="D379" s="355"/>
      <c r="E379" s="355"/>
      <c r="F379" s="355"/>
      <c r="G379" s="355"/>
      <c r="H379" s="355"/>
    </row>
    <row r="380" spans="1:8" ht="15">
      <c r="A380" s="355"/>
      <c r="B380" s="355"/>
      <c r="C380" s="355"/>
      <c r="D380" s="355"/>
      <c r="E380" s="355"/>
      <c r="F380" s="355"/>
      <c r="G380" s="355"/>
      <c r="H380" s="355"/>
    </row>
    <row r="381" spans="1:8" ht="15">
      <c r="A381" s="355"/>
      <c r="B381" s="355"/>
      <c r="C381" s="355"/>
      <c r="D381" s="355"/>
      <c r="E381" s="355"/>
      <c r="F381" s="355"/>
      <c r="G381" s="355"/>
      <c r="H381" s="355"/>
    </row>
    <row r="382" spans="1:8" ht="15">
      <c r="A382" s="355"/>
      <c r="B382" s="355"/>
      <c r="C382" s="355"/>
      <c r="D382" s="355"/>
      <c r="E382" s="355"/>
      <c r="F382" s="355"/>
      <c r="G382" s="355"/>
      <c r="H382" s="355"/>
    </row>
    <row r="383" spans="1:8" ht="15">
      <c r="A383" s="355"/>
      <c r="B383" s="355"/>
      <c r="C383" s="355"/>
      <c r="D383" s="355"/>
      <c r="E383" s="355"/>
      <c r="F383" s="355"/>
      <c r="G383" s="355"/>
      <c r="H383" s="355"/>
    </row>
    <row r="384" spans="1:8" ht="15">
      <c r="A384" s="355"/>
      <c r="B384" s="355"/>
      <c r="C384" s="355"/>
      <c r="D384" s="355"/>
      <c r="E384" s="355"/>
      <c r="F384" s="355"/>
      <c r="G384" s="355"/>
      <c r="H384" s="355"/>
    </row>
    <row r="385" spans="1:8" ht="15">
      <c r="A385" s="355"/>
      <c r="B385" s="355"/>
      <c r="C385" s="355"/>
      <c r="D385" s="355"/>
      <c r="E385" s="355"/>
      <c r="F385" s="355"/>
      <c r="G385" s="355"/>
      <c r="H385" s="355"/>
    </row>
    <row r="386" spans="1:8" ht="15">
      <c r="A386" s="355"/>
      <c r="B386" s="355"/>
      <c r="C386" s="355"/>
      <c r="D386" s="355"/>
      <c r="E386" s="355"/>
      <c r="F386" s="355"/>
      <c r="G386" s="355"/>
      <c r="H386" s="355"/>
    </row>
    <row r="387" spans="1:8" ht="15">
      <c r="A387" s="355"/>
      <c r="B387" s="355"/>
      <c r="C387" s="355"/>
      <c r="D387" s="355"/>
      <c r="E387" s="355"/>
      <c r="F387" s="355"/>
      <c r="G387" s="355"/>
      <c r="H387" s="355"/>
    </row>
    <row r="388" spans="1:8" ht="15">
      <c r="A388" s="355"/>
      <c r="B388" s="355"/>
      <c r="C388" s="355"/>
      <c r="D388" s="355"/>
      <c r="E388" s="355"/>
      <c r="F388" s="355"/>
      <c r="G388" s="355"/>
      <c r="H388" s="355"/>
    </row>
    <row r="389" spans="1:8" ht="15">
      <c r="A389" s="355"/>
      <c r="B389" s="355"/>
      <c r="C389" s="355"/>
      <c r="D389" s="355"/>
      <c r="E389" s="355"/>
      <c r="F389" s="355"/>
      <c r="G389" s="355"/>
      <c r="H389" s="355"/>
    </row>
    <row r="390" spans="1:8" ht="15">
      <c r="A390" s="355"/>
      <c r="B390" s="355"/>
      <c r="C390" s="355"/>
      <c r="D390" s="355"/>
      <c r="E390" s="355"/>
      <c r="F390" s="355"/>
      <c r="G390" s="355"/>
      <c r="H390" s="355"/>
    </row>
    <row r="391" spans="1:8" ht="15">
      <c r="A391" s="355"/>
      <c r="B391" s="355"/>
      <c r="C391" s="355"/>
      <c r="D391" s="355"/>
      <c r="E391" s="355"/>
      <c r="F391" s="355"/>
      <c r="G391" s="355"/>
      <c r="H391" s="355"/>
    </row>
    <row r="392" spans="1:8" ht="15">
      <c r="A392" s="355"/>
      <c r="B392" s="355"/>
      <c r="C392" s="355"/>
      <c r="D392" s="355"/>
      <c r="E392" s="355"/>
      <c r="F392" s="355"/>
      <c r="G392" s="355"/>
      <c r="H392" s="355"/>
    </row>
    <row r="393" spans="1:8" ht="15">
      <c r="A393" s="355"/>
      <c r="B393" s="355"/>
      <c r="C393" s="355"/>
      <c r="D393" s="355"/>
      <c r="E393" s="355"/>
      <c r="F393" s="355"/>
      <c r="G393" s="355"/>
      <c r="H393" s="355"/>
    </row>
    <row r="394" spans="1:8" ht="15">
      <c r="A394" s="355"/>
      <c r="B394" s="355"/>
      <c r="C394" s="355"/>
      <c r="D394" s="355"/>
      <c r="E394" s="355"/>
      <c r="F394" s="355"/>
      <c r="G394" s="355"/>
      <c r="H394" s="355"/>
    </row>
    <row r="395" spans="1:8" ht="15">
      <c r="A395" s="355"/>
      <c r="B395" s="355"/>
      <c r="C395" s="355"/>
      <c r="D395" s="355"/>
      <c r="E395" s="355"/>
      <c r="F395" s="355"/>
      <c r="G395" s="355"/>
      <c r="H395" s="355"/>
    </row>
    <row r="396" spans="1:8" ht="15">
      <c r="A396" s="355"/>
      <c r="B396" s="355"/>
      <c r="C396" s="355"/>
      <c r="D396" s="355"/>
      <c r="E396" s="355"/>
      <c r="F396" s="355"/>
      <c r="G396" s="355"/>
      <c r="H396" s="355"/>
    </row>
    <row r="397" spans="1:8" ht="15">
      <c r="A397" s="355"/>
      <c r="B397" s="355"/>
      <c r="C397" s="355"/>
      <c r="D397" s="355"/>
      <c r="E397" s="355"/>
      <c r="F397" s="355"/>
      <c r="G397" s="355"/>
      <c r="H397" s="355"/>
    </row>
    <row r="398" spans="1:8" ht="15">
      <c r="A398" s="355"/>
      <c r="B398" s="355"/>
      <c r="C398" s="355"/>
      <c r="D398" s="355"/>
      <c r="E398" s="355"/>
      <c r="F398" s="355"/>
      <c r="G398" s="355"/>
      <c r="H398" s="355"/>
    </row>
    <row r="399" spans="1:8" ht="15">
      <c r="A399" s="355"/>
      <c r="B399" s="355"/>
      <c r="C399" s="355"/>
      <c r="D399" s="355"/>
      <c r="E399" s="355"/>
      <c r="F399" s="355"/>
      <c r="G399" s="355"/>
      <c r="H399" s="355"/>
    </row>
    <row r="400" spans="1:8" ht="15">
      <c r="A400" s="355"/>
      <c r="B400" s="355"/>
      <c r="C400" s="355"/>
      <c r="D400" s="355"/>
      <c r="E400" s="355"/>
      <c r="F400" s="355"/>
      <c r="G400" s="355"/>
      <c r="H400" s="355"/>
    </row>
    <row r="401" spans="1:8" ht="15">
      <c r="A401" s="355"/>
      <c r="B401" s="355"/>
      <c r="C401" s="355"/>
      <c r="D401" s="355"/>
      <c r="E401" s="355"/>
      <c r="F401" s="355"/>
      <c r="G401" s="355"/>
      <c r="H401" s="355"/>
    </row>
    <row r="402" spans="1:8" ht="15">
      <c r="A402" s="355"/>
      <c r="B402" s="355"/>
      <c r="C402" s="355"/>
      <c r="D402" s="355"/>
      <c r="E402" s="355"/>
      <c r="F402" s="355"/>
      <c r="G402" s="355"/>
      <c r="H402" s="355"/>
    </row>
    <row r="403" spans="1:8" ht="15">
      <c r="A403" s="355"/>
      <c r="B403" s="355"/>
      <c r="C403" s="355"/>
      <c r="D403" s="355"/>
      <c r="E403" s="355"/>
      <c r="F403" s="355"/>
      <c r="G403" s="355"/>
      <c r="H403" s="355"/>
    </row>
    <row r="404" spans="1:8" ht="15">
      <c r="A404" s="355"/>
      <c r="B404" s="355"/>
      <c r="C404" s="355"/>
      <c r="D404" s="355"/>
      <c r="E404" s="355"/>
      <c r="F404" s="355"/>
      <c r="G404" s="355"/>
      <c r="H404" s="355"/>
    </row>
    <row r="405" spans="1:8" ht="15">
      <c r="A405" s="355"/>
      <c r="B405" s="355"/>
      <c r="C405" s="355"/>
      <c r="D405" s="355"/>
      <c r="E405" s="355"/>
      <c r="F405" s="355"/>
      <c r="G405" s="355"/>
      <c r="H405" s="355"/>
    </row>
    <row r="406" spans="1:8" ht="15">
      <c r="A406" s="355"/>
      <c r="B406" s="355"/>
      <c r="C406" s="355"/>
      <c r="D406" s="355"/>
      <c r="E406" s="355"/>
      <c r="F406" s="355"/>
      <c r="G406" s="355"/>
      <c r="H406" s="355"/>
    </row>
    <row r="407" spans="1:8" ht="15">
      <c r="A407" s="355"/>
      <c r="B407" s="355"/>
      <c r="C407" s="355"/>
      <c r="D407" s="355"/>
      <c r="E407" s="355"/>
      <c r="F407" s="355"/>
      <c r="G407" s="355"/>
      <c r="H407" s="355"/>
    </row>
    <row r="408" spans="1:8" ht="15">
      <c r="A408" s="355"/>
      <c r="B408" s="355"/>
      <c r="C408" s="355"/>
      <c r="D408" s="355"/>
      <c r="E408" s="355"/>
      <c r="F408" s="355"/>
      <c r="G408" s="355"/>
      <c r="H408" s="355"/>
    </row>
    <row r="409" spans="1:8" ht="15">
      <c r="A409" s="355"/>
      <c r="B409" s="355"/>
      <c r="C409" s="355"/>
      <c r="D409" s="355"/>
      <c r="E409" s="355"/>
      <c r="F409" s="355"/>
      <c r="G409" s="355"/>
      <c r="H409" s="355"/>
    </row>
    <row r="410" spans="1:8" ht="15">
      <c r="A410" s="355"/>
      <c r="B410" s="355"/>
      <c r="C410" s="355"/>
      <c r="D410" s="355"/>
      <c r="E410" s="355"/>
      <c r="F410" s="355"/>
      <c r="G410" s="355"/>
      <c r="H410" s="355"/>
    </row>
    <row r="411" spans="1:8" ht="15">
      <c r="A411" s="355"/>
      <c r="B411" s="355"/>
      <c r="C411" s="355"/>
      <c r="D411" s="355"/>
      <c r="E411" s="355"/>
      <c r="F411" s="355"/>
      <c r="G411" s="355"/>
      <c r="H411" s="355"/>
    </row>
    <row r="412" spans="1:8" ht="15">
      <c r="A412" s="355"/>
      <c r="B412" s="355"/>
      <c r="C412" s="355"/>
      <c r="D412" s="355"/>
      <c r="E412" s="355"/>
      <c r="F412" s="355"/>
      <c r="G412" s="355"/>
      <c r="H412" s="355"/>
    </row>
    <row r="413" spans="1:8" ht="15">
      <c r="A413" s="355"/>
      <c r="B413" s="355"/>
      <c r="C413" s="355"/>
      <c r="D413" s="355"/>
      <c r="E413" s="355"/>
      <c r="F413" s="355"/>
      <c r="G413" s="355"/>
      <c r="H413" s="355"/>
    </row>
    <row r="414" spans="1:8" ht="15">
      <c r="A414" s="355"/>
      <c r="B414" s="355"/>
      <c r="C414" s="355"/>
      <c r="D414" s="355"/>
      <c r="E414" s="355"/>
      <c r="F414" s="355"/>
      <c r="G414" s="355"/>
      <c r="H414" s="355"/>
    </row>
    <row r="415" spans="1:8" ht="15">
      <c r="A415" s="355"/>
      <c r="B415" s="355"/>
      <c r="C415" s="355"/>
      <c r="D415" s="355"/>
      <c r="E415" s="355"/>
      <c r="F415" s="355"/>
      <c r="G415" s="355"/>
      <c r="H415" s="355"/>
    </row>
    <row r="416" spans="1:8" ht="15">
      <c r="A416" s="355"/>
      <c r="B416" s="355"/>
      <c r="C416" s="355"/>
      <c r="D416" s="355"/>
      <c r="E416" s="355"/>
      <c r="F416" s="355"/>
      <c r="G416" s="355"/>
      <c r="H416" s="355"/>
    </row>
    <row r="417" spans="1:8" ht="15">
      <c r="A417" s="355"/>
      <c r="B417" s="355"/>
      <c r="C417" s="355"/>
      <c r="D417" s="355"/>
      <c r="E417" s="355"/>
      <c r="F417" s="355"/>
      <c r="G417" s="355"/>
      <c r="H417" s="355"/>
    </row>
    <row r="418" spans="1:8" ht="15">
      <c r="A418" s="355"/>
      <c r="B418" s="355"/>
      <c r="C418" s="355"/>
      <c r="D418" s="355"/>
      <c r="E418" s="355"/>
      <c r="F418" s="355"/>
      <c r="G418" s="355"/>
      <c r="H418" s="355"/>
    </row>
    <row r="419" spans="1:8" ht="15">
      <c r="A419" s="355"/>
      <c r="B419" s="355"/>
      <c r="C419" s="355"/>
      <c r="D419" s="355"/>
      <c r="E419" s="355"/>
      <c r="F419" s="355"/>
      <c r="G419" s="355"/>
      <c r="H419" s="355"/>
    </row>
    <row r="420" spans="1:8" ht="15">
      <c r="A420" s="355"/>
      <c r="B420" s="355"/>
      <c r="C420" s="355"/>
      <c r="D420" s="355"/>
      <c r="E420" s="355"/>
      <c r="F420" s="355"/>
      <c r="G420" s="355"/>
      <c r="H420" s="355"/>
    </row>
    <row r="421" spans="1:8" ht="15">
      <c r="A421" s="355"/>
      <c r="B421" s="355"/>
      <c r="C421" s="355"/>
      <c r="D421" s="355"/>
      <c r="E421" s="355"/>
      <c r="F421" s="355"/>
      <c r="G421" s="355"/>
      <c r="H421" s="355"/>
    </row>
    <row r="422" spans="1:8" ht="15">
      <c r="A422" s="355"/>
      <c r="B422" s="355"/>
      <c r="C422" s="355"/>
      <c r="D422" s="355"/>
      <c r="E422" s="355"/>
      <c r="F422" s="355"/>
      <c r="G422" s="355"/>
      <c r="H422" s="355"/>
    </row>
    <row r="423" spans="1:8" ht="15">
      <c r="A423" s="355"/>
      <c r="B423" s="355"/>
      <c r="C423" s="355"/>
      <c r="D423" s="355"/>
      <c r="E423" s="355"/>
      <c r="F423" s="355"/>
      <c r="G423" s="355"/>
      <c r="H423" s="355"/>
    </row>
    <row r="424" spans="1:8" ht="15">
      <c r="A424" s="355"/>
      <c r="B424" s="355"/>
      <c r="C424" s="355"/>
      <c r="D424" s="355"/>
      <c r="E424" s="355"/>
      <c r="F424" s="355"/>
      <c r="G424" s="355"/>
      <c r="H424" s="355"/>
    </row>
    <row r="425" spans="1:8" ht="15">
      <c r="A425" s="355"/>
      <c r="B425" s="355"/>
      <c r="C425" s="355"/>
      <c r="D425" s="355"/>
      <c r="E425" s="355"/>
      <c r="F425" s="355"/>
      <c r="G425" s="355"/>
      <c r="H425" s="355"/>
    </row>
    <row r="426" spans="1:8" ht="15">
      <c r="A426" s="355"/>
      <c r="B426" s="355"/>
      <c r="C426" s="355"/>
      <c r="D426" s="355"/>
      <c r="E426" s="355"/>
      <c r="F426" s="355"/>
      <c r="G426" s="355"/>
      <c r="H426" s="355"/>
    </row>
    <row r="427" spans="1:8" ht="15">
      <c r="A427" s="355"/>
      <c r="B427" s="355"/>
      <c r="C427" s="355"/>
      <c r="D427" s="355"/>
      <c r="E427" s="355"/>
      <c r="F427" s="355"/>
      <c r="G427" s="355"/>
      <c r="H427" s="355"/>
    </row>
    <row r="428" spans="1:8" ht="15">
      <c r="A428" s="355"/>
      <c r="B428" s="355"/>
      <c r="C428" s="355"/>
      <c r="D428" s="355"/>
      <c r="E428" s="355"/>
      <c r="F428" s="355"/>
      <c r="G428" s="355"/>
      <c r="H428" s="355"/>
    </row>
    <row r="429" spans="1:8" ht="15">
      <c r="A429" s="355"/>
      <c r="B429" s="355"/>
      <c r="C429" s="355"/>
      <c r="D429" s="355"/>
      <c r="E429" s="355"/>
      <c r="F429" s="355"/>
      <c r="G429" s="355"/>
      <c r="H429" s="355"/>
    </row>
    <row r="430" spans="1:8" ht="15">
      <c r="A430" s="355"/>
      <c r="B430" s="355"/>
      <c r="C430" s="355"/>
      <c r="D430" s="355"/>
      <c r="E430" s="355"/>
      <c r="F430" s="355"/>
      <c r="G430" s="355"/>
      <c r="H430" s="355"/>
    </row>
    <row r="431" spans="1:8" ht="15">
      <c r="A431" s="355"/>
      <c r="B431" s="355"/>
      <c r="C431" s="355"/>
      <c r="D431" s="355"/>
      <c r="E431" s="355"/>
      <c r="F431" s="355"/>
      <c r="G431" s="355"/>
      <c r="H431" s="355"/>
    </row>
    <row r="432" spans="1:8" ht="15">
      <c r="A432" s="355"/>
      <c r="B432" s="355"/>
      <c r="C432" s="355"/>
      <c r="D432" s="355"/>
      <c r="E432" s="355"/>
      <c r="F432" s="355"/>
      <c r="G432" s="355"/>
      <c r="H432" s="355"/>
    </row>
    <row r="433" spans="1:8" ht="15">
      <c r="A433" s="355"/>
      <c r="B433" s="355"/>
      <c r="C433" s="355"/>
      <c r="D433" s="355"/>
      <c r="E433" s="355"/>
      <c r="F433" s="355"/>
      <c r="G433" s="355"/>
      <c r="H433" s="355"/>
    </row>
    <row r="434" spans="1:8" ht="15">
      <c r="A434" s="355"/>
      <c r="B434" s="355"/>
      <c r="C434" s="355"/>
      <c r="D434" s="355"/>
      <c r="E434" s="355"/>
      <c r="F434" s="355"/>
      <c r="G434" s="355"/>
      <c r="H434" s="355"/>
    </row>
    <row r="435" spans="1:8" ht="15">
      <c r="A435" s="355"/>
      <c r="B435" s="355"/>
      <c r="C435" s="355"/>
      <c r="D435" s="355"/>
      <c r="E435" s="355"/>
      <c r="F435" s="355"/>
      <c r="G435" s="355"/>
      <c r="H435" s="355"/>
    </row>
    <row r="436" spans="1:8" ht="15">
      <c r="A436" s="355"/>
      <c r="B436" s="355"/>
      <c r="C436" s="355"/>
      <c r="D436" s="355"/>
      <c r="E436" s="355"/>
      <c r="F436" s="355"/>
      <c r="G436" s="355"/>
      <c r="H436" s="355"/>
    </row>
    <row r="437" spans="1:8" ht="15">
      <c r="A437" s="355"/>
      <c r="B437" s="355"/>
      <c r="C437" s="355"/>
      <c r="D437" s="355"/>
      <c r="E437" s="355"/>
      <c r="F437" s="355"/>
      <c r="G437" s="355"/>
      <c r="H437" s="355"/>
    </row>
    <row r="438" spans="1:8" ht="15">
      <c r="A438" s="355"/>
      <c r="B438" s="355"/>
      <c r="C438" s="355"/>
      <c r="D438" s="355"/>
      <c r="E438" s="355"/>
      <c r="F438" s="355"/>
      <c r="G438" s="355"/>
      <c r="H438" s="355"/>
    </row>
    <row r="439" spans="1:8" ht="15">
      <c r="A439" s="355"/>
      <c r="B439" s="355"/>
      <c r="C439" s="355"/>
      <c r="D439" s="355"/>
      <c r="E439" s="355"/>
      <c r="F439" s="355"/>
      <c r="G439" s="355"/>
      <c r="H439" s="355"/>
    </row>
    <row r="440" spans="1:8" ht="15">
      <c r="A440" s="355"/>
      <c r="B440" s="355"/>
      <c r="C440" s="355"/>
      <c r="D440" s="355"/>
      <c r="E440" s="355"/>
      <c r="F440" s="355"/>
      <c r="G440" s="355"/>
      <c r="H440" s="355"/>
    </row>
    <row r="441" spans="1:8" ht="15">
      <c r="A441" s="355"/>
      <c r="B441" s="355"/>
      <c r="C441" s="355"/>
      <c r="D441" s="355"/>
      <c r="E441" s="355"/>
      <c r="F441" s="355"/>
      <c r="G441" s="355"/>
      <c r="H441" s="355"/>
    </row>
    <row r="442" spans="1:8" ht="15">
      <c r="A442" s="355"/>
      <c r="B442" s="355"/>
      <c r="C442" s="355"/>
      <c r="D442" s="355"/>
      <c r="E442" s="355"/>
      <c r="F442" s="355"/>
      <c r="G442" s="355"/>
      <c r="H442" s="355"/>
    </row>
    <row r="443" spans="1:8" ht="15">
      <c r="A443" s="355"/>
      <c r="B443" s="355"/>
      <c r="C443" s="355"/>
      <c r="D443" s="355"/>
      <c r="E443" s="355"/>
      <c r="F443" s="355"/>
      <c r="G443" s="355"/>
      <c r="H443" s="355"/>
    </row>
    <row r="444" spans="1:8" ht="15">
      <c r="A444" s="355"/>
      <c r="B444" s="355"/>
      <c r="C444" s="355"/>
      <c r="D444" s="355"/>
      <c r="E444" s="355"/>
      <c r="F444" s="355"/>
      <c r="G444" s="355"/>
      <c r="H444" s="355"/>
    </row>
    <row r="445" spans="1:8" ht="15">
      <c r="A445" s="355"/>
      <c r="B445" s="355"/>
      <c r="C445" s="355"/>
      <c r="D445" s="355"/>
      <c r="E445" s="355"/>
      <c r="F445" s="355"/>
      <c r="G445" s="355"/>
      <c r="H445" s="355"/>
    </row>
    <row r="446" spans="1:8" ht="15">
      <c r="A446" s="355"/>
      <c r="B446" s="355"/>
      <c r="C446" s="355"/>
      <c r="D446" s="355"/>
      <c r="E446" s="355"/>
      <c r="F446" s="355"/>
      <c r="G446" s="355"/>
      <c r="H446" s="355"/>
    </row>
    <row r="447" spans="1:8" ht="15">
      <c r="A447" s="355"/>
      <c r="B447" s="355"/>
      <c r="C447" s="355"/>
      <c r="D447" s="355"/>
      <c r="E447" s="355"/>
      <c r="F447" s="355"/>
      <c r="G447" s="355"/>
      <c r="H447" s="355"/>
    </row>
    <row r="448" spans="1:8" ht="15">
      <c r="A448" s="355"/>
      <c r="B448" s="355"/>
      <c r="C448" s="355"/>
      <c r="D448" s="355"/>
      <c r="E448" s="355"/>
      <c r="F448" s="355"/>
      <c r="G448" s="355"/>
      <c r="H448" s="355"/>
    </row>
    <row r="449" spans="1:8" ht="15">
      <c r="A449" s="355"/>
      <c r="B449" s="355"/>
      <c r="C449" s="355"/>
      <c r="D449" s="355"/>
      <c r="E449" s="355"/>
      <c r="F449" s="355"/>
      <c r="G449" s="355"/>
      <c r="H449" s="355"/>
    </row>
    <row r="450" spans="1:8" ht="15">
      <c r="A450" s="355"/>
      <c r="B450" s="355"/>
      <c r="C450" s="355"/>
      <c r="D450" s="355"/>
      <c r="E450" s="355"/>
      <c r="F450" s="355"/>
      <c r="G450" s="355"/>
      <c r="H450" s="355"/>
    </row>
    <row r="451" spans="1:8" ht="15">
      <c r="A451" s="355"/>
      <c r="B451" s="355"/>
      <c r="C451" s="355"/>
      <c r="D451" s="355"/>
      <c r="E451" s="355"/>
      <c r="F451" s="355"/>
      <c r="G451" s="355"/>
      <c r="H451" s="355"/>
    </row>
    <row r="452" spans="1:8" ht="15">
      <c r="A452" s="355"/>
      <c r="B452" s="355"/>
      <c r="C452" s="355"/>
      <c r="D452" s="355"/>
      <c r="E452" s="355"/>
      <c r="F452" s="355"/>
      <c r="G452" s="355"/>
      <c r="H452" s="355"/>
    </row>
    <row r="453" spans="1:8" ht="15">
      <c r="A453" s="355"/>
      <c r="B453" s="355"/>
      <c r="C453" s="355"/>
      <c r="D453" s="355"/>
      <c r="E453" s="355"/>
      <c r="F453" s="355"/>
      <c r="G453" s="355"/>
      <c r="H453" s="355"/>
    </row>
    <row r="454" spans="1:8" ht="15">
      <c r="A454" s="355"/>
      <c r="B454" s="355"/>
      <c r="C454" s="355"/>
      <c r="D454" s="355"/>
      <c r="E454" s="355"/>
      <c r="F454" s="355"/>
      <c r="G454" s="355"/>
      <c r="H454" s="355"/>
    </row>
    <row r="455" spans="1:8" ht="15">
      <c r="A455" s="355"/>
      <c r="B455" s="355"/>
      <c r="C455" s="355"/>
      <c r="D455" s="355"/>
      <c r="E455" s="355"/>
      <c r="F455" s="355"/>
      <c r="G455" s="355"/>
      <c r="H455" s="355"/>
    </row>
    <row r="456" spans="1:8" ht="15">
      <c r="A456" s="355"/>
      <c r="B456" s="355"/>
      <c r="C456" s="355"/>
      <c r="D456" s="355"/>
      <c r="E456" s="355"/>
      <c r="F456" s="355"/>
      <c r="G456" s="355"/>
      <c r="H456" s="355"/>
    </row>
    <row r="457" spans="1:8" ht="15">
      <c r="A457" s="355"/>
      <c r="B457" s="355"/>
      <c r="C457" s="355"/>
      <c r="D457" s="355"/>
      <c r="E457" s="355"/>
      <c r="F457" s="355"/>
      <c r="G457" s="355"/>
      <c r="H457" s="355"/>
    </row>
    <row r="458" spans="1:8" ht="15">
      <c r="A458" s="355"/>
      <c r="B458" s="355"/>
      <c r="C458" s="355"/>
      <c r="D458" s="355"/>
      <c r="E458" s="355"/>
      <c r="F458" s="355"/>
      <c r="G458" s="355"/>
      <c r="H458" s="355"/>
    </row>
    <row r="459" spans="1:8" ht="15">
      <c r="A459" s="355"/>
      <c r="B459" s="355"/>
      <c r="C459" s="355"/>
      <c r="D459" s="355"/>
      <c r="E459" s="355"/>
      <c r="F459" s="355"/>
      <c r="G459" s="355"/>
      <c r="H459" s="355"/>
    </row>
    <row r="460" spans="1:8" ht="15">
      <c r="A460" s="355"/>
      <c r="B460" s="355"/>
      <c r="C460" s="355"/>
      <c r="D460" s="355"/>
      <c r="E460" s="355"/>
      <c r="F460" s="355"/>
      <c r="G460" s="355"/>
      <c r="H460" s="355"/>
    </row>
    <row r="461" spans="1:8" ht="15">
      <c r="A461" s="355"/>
      <c r="B461" s="355"/>
      <c r="C461" s="355"/>
      <c r="D461" s="355"/>
      <c r="E461" s="355"/>
      <c r="F461" s="355"/>
      <c r="G461" s="355"/>
      <c r="H461" s="355"/>
    </row>
    <row r="462" spans="1:8" ht="15">
      <c r="A462" s="355"/>
      <c r="B462" s="355"/>
      <c r="C462" s="355"/>
      <c r="D462" s="355"/>
      <c r="E462" s="355"/>
      <c r="F462" s="355"/>
      <c r="G462" s="355"/>
      <c r="H462" s="355"/>
    </row>
    <row r="463" spans="1:8" ht="15">
      <c r="A463" s="355"/>
      <c r="B463" s="355"/>
      <c r="C463" s="355"/>
      <c r="D463" s="355"/>
      <c r="E463" s="355"/>
      <c r="F463" s="355"/>
      <c r="G463" s="355"/>
      <c r="H463" s="355"/>
    </row>
    <row r="464" spans="1:8" ht="15">
      <c r="A464" s="355"/>
      <c r="B464" s="355"/>
      <c r="C464" s="355"/>
      <c r="D464" s="355"/>
      <c r="E464" s="355"/>
      <c r="F464" s="355"/>
      <c r="G464" s="355"/>
      <c r="H464" s="355"/>
    </row>
    <row r="465" spans="1:8" ht="15">
      <c r="A465" s="355"/>
      <c r="B465" s="355"/>
      <c r="C465" s="355"/>
      <c r="D465" s="355"/>
      <c r="E465" s="355"/>
      <c r="F465" s="355"/>
      <c r="G465" s="355"/>
      <c r="H465" s="355"/>
    </row>
    <row r="466" spans="1:8" ht="15">
      <c r="A466" s="355"/>
      <c r="B466" s="355"/>
      <c r="C466" s="355"/>
      <c r="D466" s="355"/>
      <c r="E466" s="355"/>
      <c r="F466" s="355"/>
      <c r="G466" s="355"/>
      <c r="H466" s="355"/>
    </row>
    <row r="467" spans="1:8" ht="15">
      <c r="A467" s="355"/>
      <c r="B467" s="355"/>
      <c r="C467" s="355"/>
      <c r="D467" s="355"/>
      <c r="E467" s="355"/>
      <c r="F467" s="355"/>
      <c r="G467" s="355"/>
      <c r="H467" s="355"/>
    </row>
    <row r="468" spans="1:8" ht="15">
      <c r="A468" s="355"/>
      <c r="B468" s="355"/>
      <c r="C468" s="355"/>
      <c r="D468" s="355"/>
      <c r="E468" s="355"/>
      <c r="F468" s="355"/>
      <c r="G468" s="355"/>
      <c r="H468" s="355"/>
    </row>
    <row r="469" spans="1:8" ht="15">
      <c r="A469" s="355"/>
      <c r="B469" s="355"/>
      <c r="C469" s="355"/>
      <c r="D469" s="355"/>
      <c r="E469" s="355"/>
      <c r="F469" s="355"/>
      <c r="G469" s="355"/>
      <c r="H469" s="355"/>
    </row>
    <row r="470" spans="1:8" ht="15">
      <c r="A470" s="355"/>
      <c r="B470" s="355"/>
      <c r="C470" s="355"/>
      <c r="D470" s="355"/>
      <c r="E470" s="355"/>
      <c r="F470" s="355"/>
      <c r="G470" s="355"/>
      <c r="H470" s="355"/>
    </row>
    <row r="471" spans="1:8" ht="15">
      <c r="A471" s="355"/>
      <c r="B471" s="355"/>
      <c r="C471" s="355"/>
      <c r="D471" s="355"/>
      <c r="E471" s="355"/>
      <c r="F471" s="355"/>
      <c r="G471" s="355"/>
      <c r="H471" s="355"/>
    </row>
    <row r="472" spans="1:8" ht="15">
      <c r="A472" s="355"/>
      <c r="B472" s="355"/>
      <c r="C472" s="355"/>
      <c r="D472" s="355"/>
      <c r="E472" s="355"/>
      <c r="F472" s="355"/>
      <c r="G472" s="355"/>
      <c r="H472" s="355"/>
    </row>
    <row r="473" spans="1:8" ht="15">
      <c r="A473" s="355"/>
      <c r="B473" s="355"/>
      <c r="C473" s="355"/>
      <c r="D473" s="355"/>
      <c r="E473" s="355"/>
      <c r="F473" s="355"/>
      <c r="G473" s="355"/>
      <c r="H473" s="355"/>
    </row>
    <row r="474" spans="1:8" ht="15">
      <c r="A474" s="355"/>
      <c r="B474" s="355"/>
      <c r="C474" s="355"/>
      <c r="D474" s="355"/>
      <c r="E474" s="355"/>
      <c r="F474" s="355"/>
      <c r="G474" s="355"/>
      <c r="H474" s="355"/>
    </row>
    <row r="475" spans="1:8" ht="15">
      <c r="A475" s="355"/>
      <c r="B475" s="355"/>
      <c r="C475" s="355"/>
      <c r="D475" s="355"/>
      <c r="E475" s="355"/>
      <c r="F475" s="355"/>
      <c r="G475" s="355"/>
      <c r="H475" s="355"/>
    </row>
    <row r="476" spans="1:8" ht="15">
      <c r="A476" s="355"/>
      <c r="B476" s="355"/>
      <c r="C476" s="355"/>
      <c r="D476" s="355"/>
      <c r="E476" s="355"/>
      <c r="F476" s="355"/>
      <c r="G476" s="355"/>
      <c r="H476" s="355"/>
    </row>
    <row r="477" spans="1:8" ht="15">
      <c r="A477" s="355"/>
      <c r="B477" s="355"/>
      <c r="C477" s="355"/>
      <c r="D477" s="355"/>
      <c r="E477" s="355"/>
      <c r="F477" s="355"/>
      <c r="G477" s="355"/>
      <c r="H477" s="355"/>
    </row>
    <row r="478" spans="1:8" ht="15">
      <c r="A478" s="355"/>
      <c r="B478" s="355"/>
      <c r="C478" s="355"/>
      <c r="D478" s="355"/>
      <c r="E478" s="355"/>
      <c r="F478" s="355"/>
      <c r="G478" s="355"/>
      <c r="H478" s="355"/>
    </row>
    <row r="479" spans="1:8" ht="15">
      <c r="A479" s="355"/>
      <c r="B479" s="355"/>
      <c r="C479" s="355"/>
      <c r="D479" s="355"/>
      <c r="E479" s="355"/>
      <c r="F479" s="355"/>
      <c r="G479" s="355"/>
      <c r="H479" s="355"/>
    </row>
    <row r="480" spans="1:8" ht="15">
      <c r="A480" s="355"/>
      <c r="B480" s="355"/>
      <c r="C480" s="355"/>
      <c r="D480" s="355"/>
      <c r="E480" s="355"/>
      <c r="F480" s="355"/>
      <c r="G480" s="355"/>
      <c r="H480" s="355"/>
    </row>
    <row r="481" spans="1:8" ht="15">
      <c r="A481" s="355"/>
      <c r="B481" s="355"/>
      <c r="C481" s="355"/>
      <c r="D481" s="355"/>
      <c r="E481" s="355"/>
      <c r="F481" s="355"/>
      <c r="G481" s="355"/>
      <c r="H481" s="355"/>
    </row>
    <row r="482" spans="1:8" ht="15">
      <c r="A482" s="355"/>
      <c r="B482" s="355"/>
      <c r="C482" s="355"/>
      <c r="D482" s="355"/>
      <c r="E482" s="355"/>
      <c r="F482" s="355"/>
      <c r="G482" s="355"/>
      <c r="H482" s="355"/>
    </row>
    <row r="483" spans="1:8" ht="15">
      <c r="A483" s="355"/>
      <c r="B483" s="355"/>
      <c r="C483" s="355"/>
      <c r="D483" s="355"/>
      <c r="E483" s="355"/>
      <c r="F483" s="355"/>
      <c r="G483" s="355"/>
      <c r="H483" s="355"/>
    </row>
    <row r="484" spans="1:8" ht="15">
      <c r="A484" s="355"/>
      <c r="B484" s="355"/>
      <c r="C484" s="355"/>
      <c r="D484" s="355"/>
      <c r="E484" s="355"/>
      <c r="F484" s="355"/>
      <c r="G484" s="355"/>
      <c r="H484" s="355"/>
    </row>
    <row r="485" spans="1:8" ht="15">
      <c r="A485" s="355"/>
      <c r="B485" s="355"/>
      <c r="C485" s="355"/>
      <c r="D485" s="355"/>
      <c r="E485" s="355"/>
      <c r="F485" s="355"/>
      <c r="G485" s="355"/>
      <c r="H485" s="355"/>
    </row>
    <row r="486" spans="1:8" ht="15">
      <c r="A486" s="355"/>
      <c r="B486" s="355"/>
      <c r="C486" s="355"/>
      <c r="D486" s="355"/>
      <c r="E486" s="355"/>
      <c r="F486" s="355"/>
      <c r="G486" s="355"/>
      <c r="H486" s="355"/>
    </row>
    <row r="487" spans="1:8" ht="15">
      <c r="A487" s="355"/>
      <c r="B487" s="355"/>
      <c r="C487" s="355"/>
      <c r="D487" s="355"/>
      <c r="E487" s="355"/>
      <c r="F487" s="355"/>
      <c r="G487" s="355"/>
      <c r="H487" s="355"/>
    </row>
    <row r="488" spans="1:8" ht="15">
      <c r="A488" s="355"/>
      <c r="B488" s="355"/>
      <c r="C488" s="355"/>
      <c r="D488" s="355"/>
      <c r="E488" s="355"/>
      <c r="F488" s="355"/>
      <c r="G488" s="355"/>
      <c r="H488" s="355"/>
    </row>
    <row r="489" spans="1:8" ht="15">
      <c r="A489" s="355"/>
      <c r="B489" s="355"/>
      <c r="C489" s="355"/>
      <c r="D489" s="355"/>
      <c r="E489" s="355"/>
      <c r="F489" s="355"/>
      <c r="G489" s="355"/>
      <c r="H489" s="355"/>
    </row>
    <row r="490" spans="1:8" ht="15">
      <c r="A490" s="355"/>
      <c r="B490" s="355"/>
      <c r="C490" s="355"/>
      <c r="D490" s="355"/>
      <c r="E490" s="355"/>
      <c r="F490" s="355"/>
      <c r="G490" s="355"/>
      <c r="H490" s="355"/>
    </row>
    <row r="491" spans="1:8" ht="15">
      <c r="A491" s="355"/>
      <c r="B491" s="355"/>
      <c r="C491" s="355"/>
      <c r="D491" s="355"/>
      <c r="E491" s="355"/>
      <c r="F491" s="355"/>
      <c r="G491" s="355"/>
      <c r="H491" s="355"/>
    </row>
    <row r="492" spans="1:8" ht="15">
      <c r="A492" s="355"/>
      <c r="B492" s="355"/>
      <c r="C492" s="355"/>
      <c r="D492" s="355"/>
      <c r="E492" s="355"/>
      <c r="F492" s="355"/>
      <c r="G492" s="355"/>
      <c r="H492" s="355"/>
    </row>
    <row r="493" spans="1:8" ht="15">
      <c r="A493" s="355"/>
      <c r="B493" s="355"/>
      <c r="C493" s="355"/>
      <c r="D493" s="355"/>
      <c r="E493" s="355"/>
      <c r="F493" s="355"/>
      <c r="G493" s="355"/>
      <c r="H493" s="355"/>
    </row>
    <row r="494" spans="1:8" ht="15">
      <c r="A494" s="355"/>
      <c r="B494" s="355"/>
      <c r="C494" s="355"/>
      <c r="D494" s="355"/>
      <c r="E494" s="355"/>
      <c r="F494" s="355"/>
      <c r="G494" s="355"/>
      <c r="H494" s="355"/>
    </row>
    <row r="495" spans="1:8" ht="15">
      <c r="A495" s="355"/>
      <c r="B495" s="355"/>
      <c r="C495" s="355"/>
      <c r="D495" s="355"/>
      <c r="E495" s="355"/>
      <c r="F495" s="355"/>
      <c r="G495" s="355"/>
      <c r="H495" s="355"/>
    </row>
    <row r="496" spans="1:8" ht="15">
      <c r="A496" s="355"/>
      <c r="B496" s="355"/>
      <c r="C496" s="355"/>
      <c r="D496" s="355"/>
      <c r="E496" s="355"/>
      <c r="F496" s="355"/>
      <c r="G496" s="355"/>
      <c r="H496" s="355"/>
    </row>
    <row r="497" spans="1:8" ht="15">
      <c r="A497" s="355"/>
      <c r="B497" s="355"/>
      <c r="C497" s="355"/>
      <c r="D497" s="355"/>
      <c r="E497" s="355"/>
      <c r="F497" s="355"/>
      <c r="G497" s="355"/>
      <c r="H497" s="355"/>
    </row>
    <row r="498" spans="1:8" ht="15">
      <c r="A498" s="355"/>
      <c r="B498" s="355"/>
      <c r="C498" s="355"/>
      <c r="D498" s="355"/>
      <c r="E498" s="355"/>
      <c r="F498" s="355"/>
      <c r="G498" s="355"/>
      <c r="H498" s="355"/>
    </row>
    <row r="499" spans="1:8" ht="15">
      <c r="A499" s="355"/>
      <c r="B499" s="355"/>
      <c r="C499" s="355"/>
      <c r="D499" s="355"/>
      <c r="E499" s="355"/>
      <c r="F499" s="355"/>
      <c r="G499" s="355"/>
      <c r="H499" s="355"/>
    </row>
    <row r="500" spans="1:8" ht="15">
      <c r="A500" s="355"/>
      <c r="B500" s="355"/>
      <c r="C500" s="355"/>
      <c r="D500" s="355"/>
      <c r="E500" s="355"/>
      <c r="F500" s="355"/>
      <c r="G500" s="355"/>
      <c r="H500" s="355"/>
    </row>
    <row r="501" spans="1:8" ht="15">
      <c r="A501" s="355"/>
      <c r="B501" s="355"/>
      <c r="C501" s="355"/>
      <c r="D501" s="355"/>
      <c r="E501" s="355"/>
      <c r="F501" s="355"/>
      <c r="G501" s="355"/>
      <c r="H501" s="355"/>
    </row>
    <row r="502" spans="1:8" ht="15">
      <c r="A502" s="355"/>
      <c r="B502" s="355"/>
      <c r="C502" s="355"/>
      <c r="D502" s="355"/>
      <c r="E502" s="355"/>
      <c r="F502" s="355"/>
      <c r="G502" s="355"/>
      <c r="H502" s="355"/>
    </row>
    <row r="503" spans="1:8" ht="15">
      <c r="A503" s="355"/>
      <c r="B503" s="355"/>
      <c r="C503" s="355"/>
      <c r="D503" s="355"/>
      <c r="E503" s="355"/>
      <c r="F503" s="355"/>
      <c r="G503" s="355"/>
      <c r="H503" s="355"/>
    </row>
    <row r="504" spans="1:8" ht="15">
      <c r="A504" s="355"/>
      <c r="B504" s="355"/>
      <c r="C504" s="355"/>
      <c r="D504" s="355"/>
      <c r="E504" s="355"/>
      <c r="F504" s="355"/>
      <c r="G504" s="355"/>
      <c r="H504" s="355"/>
    </row>
    <row r="505" spans="1:8" ht="15">
      <c r="A505" s="355"/>
      <c r="B505" s="355"/>
      <c r="C505" s="355"/>
      <c r="D505" s="355"/>
      <c r="E505" s="355"/>
      <c r="F505" s="355"/>
      <c r="G505" s="355"/>
      <c r="H505" s="355"/>
    </row>
    <row r="506" spans="1:8" ht="15">
      <c r="A506" s="355"/>
      <c r="B506" s="355"/>
      <c r="C506" s="355"/>
      <c r="D506" s="355"/>
      <c r="E506" s="355"/>
      <c r="F506" s="355"/>
      <c r="G506" s="355"/>
      <c r="H506" s="355"/>
    </row>
    <row r="507" spans="1:8" ht="15">
      <c r="A507" s="355"/>
      <c r="B507" s="355"/>
      <c r="C507" s="355"/>
      <c r="D507" s="355"/>
      <c r="E507" s="355"/>
      <c r="F507" s="355"/>
      <c r="G507" s="355"/>
      <c r="H507" s="355"/>
    </row>
    <row r="508" spans="1:8" ht="15">
      <c r="A508" s="355"/>
      <c r="B508" s="355"/>
      <c r="C508" s="355"/>
      <c r="D508" s="355"/>
      <c r="E508" s="355"/>
      <c r="F508" s="355"/>
      <c r="G508" s="355"/>
      <c r="H508" s="355"/>
    </row>
    <row r="509" spans="1:8" ht="15">
      <c r="A509" s="355"/>
      <c r="B509" s="355"/>
      <c r="C509" s="355"/>
      <c r="D509" s="355"/>
      <c r="E509" s="355"/>
      <c r="F509" s="355"/>
      <c r="G509" s="355"/>
      <c r="H509" s="355"/>
    </row>
    <row r="510" spans="1:8" ht="15">
      <c r="A510" s="355"/>
      <c r="B510" s="355"/>
      <c r="C510" s="355"/>
      <c r="D510" s="355"/>
      <c r="E510" s="355"/>
      <c r="F510" s="355"/>
      <c r="G510" s="355"/>
      <c r="H510" s="355"/>
    </row>
    <row r="511" spans="1:8" ht="15">
      <c r="A511" s="355"/>
      <c r="B511" s="355"/>
      <c r="C511" s="355"/>
      <c r="D511" s="355"/>
      <c r="E511" s="355"/>
      <c r="F511" s="355"/>
      <c r="G511" s="355"/>
      <c r="H511" s="355"/>
    </row>
    <row r="512" spans="1:8" ht="15">
      <c r="A512" s="355"/>
      <c r="B512" s="355"/>
      <c r="C512" s="355"/>
      <c r="D512" s="355"/>
      <c r="E512" s="355"/>
      <c r="F512" s="355"/>
      <c r="G512" s="355"/>
      <c r="H512" s="355"/>
    </row>
    <row r="513" spans="1:8" ht="15">
      <c r="A513" s="355"/>
      <c r="B513" s="355"/>
      <c r="C513" s="355"/>
      <c r="D513" s="355"/>
      <c r="E513" s="355"/>
      <c r="F513" s="355"/>
      <c r="G513" s="355"/>
      <c r="H513" s="355"/>
    </row>
    <row r="514" spans="1:8" ht="15">
      <c r="A514" s="355"/>
      <c r="B514" s="355"/>
      <c r="C514" s="355"/>
      <c r="D514" s="355"/>
      <c r="E514" s="355"/>
      <c r="F514" s="355"/>
      <c r="G514" s="355"/>
      <c r="H514" s="355"/>
    </row>
    <row r="515" spans="1:8" ht="15">
      <c r="A515" s="355"/>
      <c r="B515" s="355"/>
      <c r="C515" s="355"/>
      <c r="D515" s="355"/>
      <c r="E515" s="355"/>
      <c r="F515" s="355"/>
      <c r="G515" s="355"/>
      <c r="H515" s="355"/>
    </row>
    <row r="516" spans="1:8" ht="15">
      <c r="A516" s="355"/>
      <c r="B516" s="355"/>
      <c r="C516" s="355"/>
      <c r="D516" s="355"/>
      <c r="E516" s="355"/>
      <c r="F516" s="355"/>
      <c r="G516" s="355"/>
      <c r="H516" s="355"/>
    </row>
    <row r="517" spans="1:8" ht="15">
      <c r="A517" s="355"/>
      <c r="B517" s="355"/>
      <c r="C517" s="355"/>
      <c r="D517" s="355"/>
      <c r="E517" s="355"/>
      <c r="F517" s="355"/>
      <c r="G517" s="355"/>
      <c r="H517" s="355"/>
    </row>
    <row r="518" spans="1:8" ht="15">
      <c r="A518" s="355"/>
      <c r="B518" s="355"/>
      <c r="C518" s="355"/>
      <c r="D518" s="355"/>
      <c r="E518" s="355"/>
      <c r="F518" s="355"/>
      <c r="G518" s="355"/>
      <c r="H518" s="355"/>
    </row>
    <row r="519" spans="1:8" ht="15">
      <c r="A519" s="355"/>
      <c r="B519" s="355"/>
      <c r="C519" s="355"/>
      <c r="D519" s="355"/>
      <c r="E519" s="355"/>
      <c r="F519" s="355"/>
      <c r="G519" s="355"/>
      <c r="H519" s="355"/>
    </row>
    <row r="520" spans="1:8" ht="15">
      <c r="A520" s="355"/>
      <c r="B520" s="355"/>
      <c r="C520" s="355"/>
      <c r="D520" s="355"/>
      <c r="E520" s="355"/>
      <c r="F520" s="355"/>
      <c r="G520" s="355"/>
      <c r="H520" s="355"/>
    </row>
    <row r="521" spans="1:8" ht="15">
      <c r="A521" s="355"/>
      <c r="B521" s="355"/>
      <c r="C521" s="355"/>
      <c r="D521" s="355"/>
      <c r="E521" s="355"/>
      <c r="F521" s="355"/>
      <c r="G521" s="355"/>
      <c r="H521" s="355"/>
    </row>
    <row r="522" spans="1:8" ht="15">
      <c r="A522" s="355"/>
      <c r="B522" s="355"/>
      <c r="C522" s="355"/>
      <c r="D522" s="355"/>
      <c r="E522" s="355"/>
      <c r="F522" s="355"/>
      <c r="G522" s="355"/>
      <c r="H522" s="355"/>
    </row>
    <row r="523" spans="1:8" ht="15">
      <c r="A523" s="355"/>
      <c r="B523" s="355"/>
      <c r="C523" s="355"/>
      <c r="D523" s="355"/>
      <c r="E523" s="355"/>
      <c r="F523" s="355"/>
      <c r="G523" s="355"/>
      <c r="H523" s="355"/>
    </row>
    <row r="524" spans="1:8" ht="15">
      <c r="A524" s="355"/>
      <c r="B524" s="355"/>
      <c r="C524" s="355"/>
      <c r="D524" s="355"/>
      <c r="E524" s="355"/>
      <c r="F524" s="355"/>
      <c r="G524" s="355"/>
      <c r="H524" s="355"/>
    </row>
    <row r="525" spans="1:8" ht="15">
      <c r="A525" s="355"/>
      <c r="B525" s="355"/>
      <c r="C525" s="355"/>
      <c r="D525" s="355"/>
      <c r="E525" s="355"/>
      <c r="F525" s="355"/>
      <c r="G525" s="355"/>
      <c r="H525" s="355"/>
    </row>
    <row r="526" spans="1:8" ht="15">
      <c r="A526" s="355"/>
      <c r="B526" s="355"/>
      <c r="C526" s="355"/>
      <c r="D526" s="355"/>
      <c r="E526" s="355"/>
      <c r="F526" s="355"/>
      <c r="G526" s="355"/>
      <c r="H526" s="355"/>
    </row>
    <row r="527" spans="1:8" ht="15">
      <c r="A527" s="355"/>
      <c r="B527" s="355"/>
      <c r="C527" s="355"/>
      <c r="D527" s="355"/>
      <c r="E527" s="355"/>
      <c r="F527" s="355"/>
      <c r="G527" s="355"/>
      <c r="H527" s="355"/>
    </row>
    <row r="528" spans="1:8" ht="15">
      <c r="A528" s="355"/>
      <c r="B528" s="355"/>
      <c r="C528" s="355"/>
      <c r="D528" s="355"/>
      <c r="E528" s="355"/>
      <c r="F528" s="355"/>
      <c r="G528" s="355"/>
      <c r="H528" s="355"/>
    </row>
    <row r="529" spans="1:8" ht="15">
      <c r="A529" s="355"/>
      <c r="B529" s="355"/>
      <c r="C529" s="355"/>
      <c r="D529" s="355"/>
      <c r="E529" s="355"/>
      <c r="F529" s="355"/>
      <c r="G529" s="355"/>
      <c r="H529" s="355"/>
    </row>
    <row r="530" spans="1:8" ht="15">
      <c r="A530" s="355"/>
      <c r="B530" s="355"/>
      <c r="C530" s="355"/>
      <c r="D530" s="355"/>
      <c r="E530" s="355"/>
      <c r="F530" s="355"/>
      <c r="G530" s="355"/>
      <c r="H530" s="355"/>
    </row>
    <row r="531" spans="1:8" ht="15">
      <c r="A531" s="355"/>
      <c r="B531" s="355"/>
      <c r="C531" s="355"/>
      <c r="D531" s="355"/>
      <c r="E531" s="355"/>
      <c r="F531" s="355"/>
      <c r="G531" s="355"/>
      <c r="H531" s="355"/>
    </row>
    <row r="532" spans="1:8" ht="15">
      <c r="A532" s="355"/>
      <c r="B532" s="355"/>
      <c r="C532" s="355"/>
      <c r="D532" s="355"/>
      <c r="E532" s="355"/>
      <c r="F532" s="355"/>
      <c r="G532" s="355"/>
      <c r="H532" s="355"/>
    </row>
    <row r="533" spans="1:8" ht="15">
      <c r="A533" s="355"/>
      <c r="B533" s="355"/>
      <c r="C533" s="355"/>
      <c r="D533" s="355"/>
      <c r="E533" s="355"/>
      <c r="F533" s="355"/>
      <c r="G533" s="355"/>
      <c r="H533" s="355"/>
    </row>
    <row r="534" spans="1:8" ht="15">
      <c r="A534" s="355"/>
      <c r="B534" s="355"/>
      <c r="C534" s="355"/>
      <c r="D534" s="355"/>
      <c r="E534" s="355"/>
      <c r="F534" s="355"/>
      <c r="G534" s="355"/>
      <c r="H534" s="355"/>
    </row>
    <row r="535" spans="1:8" ht="15">
      <c r="A535" s="355"/>
      <c r="B535" s="355"/>
      <c r="C535" s="355"/>
      <c r="D535" s="355"/>
      <c r="E535" s="355"/>
      <c r="F535" s="355"/>
      <c r="G535" s="355"/>
      <c r="H535" s="355"/>
    </row>
    <row r="536" spans="1:8" ht="15">
      <c r="A536" s="355"/>
      <c r="B536" s="355"/>
      <c r="C536" s="355"/>
      <c r="D536" s="355"/>
      <c r="E536" s="355"/>
      <c r="F536" s="355"/>
      <c r="G536" s="355"/>
      <c r="H536" s="355"/>
    </row>
    <row r="537" spans="1:8" ht="15">
      <c r="A537" s="355"/>
      <c r="B537" s="355"/>
      <c r="C537" s="355"/>
      <c r="D537" s="355"/>
      <c r="E537" s="355"/>
      <c r="F537" s="355"/>
      <c r="G537" s="355"/>
      <c r="H537" s="355"/>
    </row>
    <row r="538" spans="1:8" ht="15">
      <c r="A538" s="355"/>
      <c r="B538" s="355"/>
      <c r="C538" s="355"/>
      <c r="D538" s="355"/>
      <c r="E538" s="355"/>
      <c r="F538" s="355"/>
      <c r="G538" s="355"/>
      <c r="H538" s="355"/>
    </row>
    <row r="539" spans="1:8" ht="15">
      <c r="A539" s="355"/>
      <c r="B539" s="355"/>
      <c r="C539" s="355"/>
      <c r="D539" s="355"/>
      <c r="E539" s="355"/>
      <c r="F539" s="355"/>
      <c r="G539" s="355"/>
      <c r="H539" s="355"/>
    </row>
    <row r="540" spans="1:8" ht="15">
      <c r="A540" s="355"/>
      <c r="B540" s="355"/>
      <c r="C540" s="355"/>
      <c r="D540" s="355"/>
      <c r="E540" s="355"/>
      <c r="F540" s="355"/>
      <c r="G540" s="355"/>
      <c r="H540" s="355"/>
    </row>
    <row r="541" spans="1:8" ht="15">
      <c r="A541" s="355"/>
      <c r="B541" s="355"/>
      <c r="C541" s="355"/>
      <c r="D541" s="355"/>
      <c r="E541" s="355"/>
      <c r="F541" s="355"/>
      <c r="G541" s="355"/>
      <c r="H541" s="355"/>
    </row>
    <row r="542" spans="1:8" ht="15">
      <c r="A542" s="355"/>
      <c r="B542" s="355"/>
      <c r="C542" s="355"/>
      <c r="D542" s="355"/>
      <c r="E542" s="355"/>
      <c r="F542" s="355"/>
      <c r="G542" s="355"/>
      <c r="H542" s="355"/>
    </row>
    <row r="543" spans="1:8" ht="15">
      <c r="A543" s="355"/>
      <c r="B543" s="355"/>
      <c r="C543" s="355"/>
      <c r="D543" s="355"/>
      <c r="E543" s="355"/>
      <c r="F543" s="355"/>
      <c r="G543" s="355"/>
      <c r="H543" s="355"/>
    </row>
    <row r="544" spans="1:8" ht="15">
      <c r="A544" s="355"/>
      <c r="B544" s="355"/>
      <c r="C544" s="355"/>
      <c r="D544" s="355"/>
      <c r="E544" s="355"/>
      <c r="F544" s="355"/>
      <c r="G544" s="355"/>
      <c r="H544" s="355"/>
    </row>
    <row r="545" spans="1:8" ht="15">
      <c r="A545" s="355"/>
      <c r="B545" s="355"/>
      <c r="C545" s="355"/>
      <c r="D545" s="355"/>
      <c r="E545" s="355"/>
      <c r="F545" s="355"/>
      <c r="G545" s="355"/>
      <c r="H545" s="355"/>
    </row>
    <row r="546" spans="1:8" ht="15">
      <c r="A546" s="355"/>
      <c r="B546" s="355"/>
      <c r="C546" s="355"/>
      <c r="D546" s="355"/>
      <c r="E546" s="355"/>
      <c r="F546" s="355"/>
      <c r="G546" s="355"/>
      <c r="H546" s="355"/>
    </row>
    <row r="547" spans="1:8" ht="15">
      <c r="A547" s="355"/>
      <c r="B547" s="355"/>
      <c r="C547" s="355"/>
      <c r="D547" s="355"/>
      <c r="E547" s="355"/>
      <c r="F547" s="355"/>
      <c r="G547" s="355"/>
      <c r="H547" s="355"/>
    </row>
    <row r="548" spans="1:8" ht="15">
      <c r="A548" s="355"/>
      <c r="B548" s="355"/>
      <c r="C548" s="355"/>
      <c r="D548" s="355"/>
      <c r="E548" s="355"/>
      <c r="F548" s="355"/>
      <c r="G548" s="355"/>
      <c r="H548" s="355"/>
    </row>
    <row r="549" spans="1:8" ht="15">
      <c r="A549" s="355"/>
      <c r="B549" s="355"/>
      <c r="C549" s="355"/>
      <c r="D549" s="355"/>
      <c r="E549" s="355"/>
      <c r="F549" s="355"/>
      <c r="G549" s="355"/>
      <c r="H549" s="355"/>
    </row>
    <row r="550" spans="1:8" ht="15">
      <c r="A550" s="355"/>
      <c r="B550" s="355"/>
      <c r="C550" s="355"/>
      <c r="D550" s="355"/>
      <c r="E550" s="355"/>
      <c r="F550" s="355"/>
      <c r="G550" s="355"/>
      <c r="H550" s="355"/>
    </row>
    <row r="551" spans="1:8" ht="15">
      <c r="A551" s="355"/>
      <c r="B551" s="355"/>
      <c r="C551" s="355"/>
      <c r="D551" s="355"/>
      <c r="E551" s="355"/>
      <c r="F551" s="355"/>
      <c r="G551" s="355"/>
      <c r="H551" s="355"/>
    </row>
    <row r="552" spans="1:8" ht="15">
      <c r="A552" s="355"/>
      <c r="B552" s="355"/>
      <c r="C552" s="355"/>
      <c r="D552" s="355"/>
      <c r="E552" s="355"/>
      <c r="F552" s="355"/>
      <c r="G552" s="355"/>
      <c r="H552" s="355"/>
    </row>
    <row r="553" spans="1:8" ht="15">
      <c r="A553" s="355"/>
      <c r="B553" s="355"/>
      <c r="C553" s="355"/>
      <c r="D553" s="355"/>
      <c r="E553" s="355"/>
      <c r="F553" s="355"/>
      <c r="G553" s="355"/>
      <c r="H553" s="355"/>
    </row>
    <row r="554" spans="1:8" ht="15">
      <c r="A554" s="355"/>
      <c r="B554" s="355"/>
      <c r="C554" s="355"/>
      <c r="D554" s="355"/>
      <c r="E554" s="355"/>
      <c r="F554" s="355"/>
      <c r="G554" s="355"/>
      <c r="H554" s="355"/>
    </row>
    <row r="555" spans="1:8" ht="15">
      <c r="A555" s="355"/>
      <c r="B555" s="355"/>
      <c r="C555" s="355"/>
      <c r="D555" s="355"/>
      <c r="E555" s="355"/>
      <c r="F555" s="355"/>
      <c r="G555" s="355"/>
      <c r="H555" s="355"/>
    </row>
    <row r="556" spans="1:8" ht="15">
      <c r="A556" s="355"/>
      <c r="B556" s="355"/>
      <c r="C556" s="355"/>
      <c r="D556" s="355"/>
      <c r="E556" s="355"/>
      <c r="F556" s="355"/>
      <c r="G556" s="355"/>
      <c r="H556" s="355"/>
    </row>
    <row r="557" spans="1:8" ht="15">
      <c r="A557" s="355"/>
      <c r="B557" s="355"/>
      <c r="C557" s="355"/>
      <c r="D557" s="355"/>
      <c r="E557" s="355"/>
      <c r="F557" s="355"/>
      <c r="G557" s="355"/>
      <c r="H557" s="355"/>
    </row>
    <row r="558" spans="1:8" ht="15">
      <c r="A558" s="355"/>
      <c r="B558" s="355"/>
      <c r="C558" s="355"/>
      <c r="D558" s="355"/>
      <c r="E558" s="355"/>
      <c r="F558" s="355"/>
      <c r="G558" s="355"/>
      <c r="H558" s="355"/>
    </row>
    <row r="559" spans="1:8" ht="15">
      <c r="A559" s="355"/>
      <c r="B559" s="355"/>
      <c r="C559" s="355"/>
      <c r="D559" s="355"/>
      <c r="E559" s="355"/>
      <c r="F559" s="355"/>
      <c r="G559" s="355"/>
      <c r="H559" s="355"/>
    </row>
    <row r="560" spans="1:8" ht="15">
      <c r="A560" s="355"/>
      <c r="B560" s="355"/>
      <c r="C560" s="355"/>
      <c r="D560" s="355"/>
      <c r="E560" s="355"/>
      <c r="F560" s="355"/>
      <c r="G560" s="355"/>
      <c r="H560" s="355"/>
    </row>
    <row r="561" spans="1:8" ht="15">
      <c r="A561" s="355"/>
      <c r="B561" s="355"/>
      <c r="C561" s="355"/>
      <c r="D561" s="355"/>
      <c r="E561" s="355"/>
      <c r="F561" s="355"/>
      <c r="G561" s="355"/>
      <c r="H561" s="355"/>
    </row>
    <row r="562" spans="1:8" ht="15">
      <c r="A562" s="355"/>
      <c r="B562" s="355"/>
      <c r="C562" s="355"/>
      <c r="D562" s="355"/>
      <c r="E562" s="355"/>
      <c r="F562" s="355"/>
      <c r="G562" s="355"/>
      <c r="H562" s="355"/>
    </row>
    <row r="563" spans="1:8" ht="15">
      <c r="A563" s="355"/>
      <c r="B563" s="355"/>
      <c r="C563" s="355"/>
      <c r="D563" s="355"/>
      <c r="E563" s="355"/>
      <c r="F563" s="355"/>
      <c r="G563" s="355"/>
      <c r="H563" s="355"/>
    </row>
    <row r="564" spans="1:8" ht="15">
      <c r="A564" s="355"/>
      <c r="B564" s="355"/>
      <c r="C564" s="355"/>
      <c r="D564" s="355"/>
      <c r="E564" s="355"/>
      <c r="F564" s="355"/>
      <c r="G564" s="355"/>
      <c r="H564" s="355"/>
    </row>
    <row r="565" spans="1:8" ht="15">
      <c r="A565" s="355"/>
      <c r="B565" s="355"/>
      <c r="C565" s="355"/>
      <c r="D565" s="355"/>
      <c r="E565" s="355"/>
      <c r="F565" s="355"/>
      <c r="G565" s="355"/>
      <c r="H565" s="355"/>
    </row>
    <row r="566" spans="1:8" ht="15">
      <c r="A566" s="355"/>
      <c r="B566" s="355"/>
      <c r="C566" s="355"/>
      <c r="D566" s="355"/>
      <c r="E566" s="355"/>
      <c r="F566" s="355"/>
      <c r="G566" s="355"/>
      <c r="H566" s="355"/>
    </row>
    <row r="567" spans="1:8" ht="15">
      <c r="A567" s="355"/>
      <c r="B567" s="355"/>
      <c r="C567" s="355"/>
      <c r="D567" s="355"/>
      <c r="E567" s="355"/>
      <c r="F567" s="355"/>
      <c r="G567" s="355"/>
      <c r="H567" s="355"/>
    </row>
    <row r="568" spans="1:8" ht="15">
      <c r="A568" s="355"/>
      <c r="B568" s="355"/>
      <c r="C568" s="355"/>
      <c r="D568" s="355"/>
      <c r="E568" s="355"/>
      <c r="F568" s="355"/>
      <c r="G568" s="355"/>
      <c r="H568" s="355"/>
    </row>
    <row r="569" spans="1:8" ht="15">
      <c r="A569" s="355"/>
      <c r="B569" s="355"/>
      <c r="C569" s="355"/>
      <c r="D569" s="355"/>
      <c r="E569" s="355"/>
      <c r="F569" s="355"/>
      <c r="G569" s="355"/>
      <c r="H569" s="355"/>
    </row>
    <row r="570" spans="1:8" ht="15">
      <c r="A570" s="355"/>
      <c r="B570" s="355"/>
      <c r="C570" s="355"/>
      <c r="D570" s="355"/>
      <c r="E570" s="355"/>
      <c r="F570" s="355"/>
      <c r="G570" s="355"/>
      <c r="H570" s="355"/>
    </row>
    <row r="571" spans="1:8" ht="15">
      <c r="A571" s="355"/>
      <c r="B571" s="355"/>
      <c r="C571" s="355"/>
      <c r="D571" s="355"/>
      <c r="E571" s="355"/>
      <c r="F571" s="355"/>
      <c r="G571" s="355"/>
      <c r="H571" s="355"/>
    </row>
    <row r="572" spans="1:8" ht="15">
      <c r="A572" s="355"/>
      <c r="B572" s="355"/>
      <c r="C572" s="355"/>
      <c r="D572" s="355"/>
      <c r="E572" s="355"/>
      <c r="F572" s="355"/>
      <c r="G572" s="355"/>
      <c r="H572" s="355"/>
    </row>
    <row r="573" spans="1:8" ht="15">
      <c r="A573" s="355"/>
      <c r="B573" s="355"/>
      <c r="C573" s="355"/>
      <c r="D573" s="355"/>
      <c r="E573" s="355"/>
      <c r="F573" s="355"/>
      <c r="G573" s="355"/>
      <c r="H573" s="355"/>
    </row>
    <row r="574" spans="1:8" ht="15">
      <c r="A574" s="355"/>
      <c r="B574" s="355"/>
      <c r="C574" s="355"/>
      <c r="D574" s="355"/>
      <c r="E574" s="355"/>
      <c r="F574" s="355"/>
      <c r="G574" s="355"/>
      <c r="H574" s="355"/>
    </row>
    <row r="575" spans="1:8" ht="15">
      <c r="A575" s="355"/>
      <c r="B575" s="355"/>
      <c r="C575" s="355"/>
      <c r="D575" s="355"/>
      <c r="E575" s="355"/>
      <c r="F575" s="355"/>
      <c r="G575" s="355"/>
      <c r="H575" s="355"/>
    </row>
    <row r="576" spans="1:8" ht="15">
      <c r="A576" s="355"/>
      <c r="B576" s="355"/>
      <c r="C576" s="355"/>
      <c r="D576" s="355"/>
      <c r="E576" s="355"/>
      <c r="F576" s="355"/>
      <c r="G576" s="355"/>
      <c r="H576" s="355"/>
    </row>
    <row r="577" spans="1:8" ht="15">
      <c r="A577" s="355"/>
      <c r="B577" s="355"/>
      <c r="C577" s="355"/>
      <c r="D577" s="355"/>
      <c r="E577" s="355"/>
      <c r="F577" s="355"/>
      <c r="G577" s="355"/>
      <c r="H577" s="355"/>
    </row>
    <row r="578" spans="1:8" ht="15">
      <c r="A578" s="355"/>
      <c r="B578" s="355"/>
      <c r="C578" s="355"/>
      <c r="D578" s="355"/>
      <c r="E578" s="355"/>
      <c r="F578" s="355"/>
      <c r="G578" s="355"/>
      <c r="H578" s="355"/>
    </row>
    <row r="579" spans="1:8" ht="15">
      <c r="A579" s="355"/>
      <c r="B579" s="355"/>
      <c r="C579" s="355"/>
      <c r="D579" s="355"/>
      <c r="E579" s="355"/>
      <c r="F579" s="355"/>
      <c r="G579" s="355"/>
      <c r="H579" s="355"/>
    </row>
    <row r="580" spans="1:8" ht="15">
      <c r="A580" s="355"/>
      <c r="B580" s="355"/>
      <c r="C580" s="355"/>
      <c r="D580" s="355"/>
      <c r="E580" s="355"/>
      <c r="F580" s="355"/>
      <c r="G580" s="355"/>
      <c r="H580" s="355"/>
    </row>
    <row r="581" spans="1:8" ht="15">
      <c r="A581" s="355"/>
      <c r="B581" s="355"/>
      <c r="C581" s="355"/>
      <c r="D581" s="355"/>
      <c r="E581" s="355"/>
      <c r="F581" s="355"/>
      <c r="G581" s="355"/>
      <c r="H581" s="355"/>
    </row>
    <row r="582" spans="1:8" ht="15">
      <c r="A582" s="355"/>
      <c r="B582" s="355"/>
      <c r="C582" s="355"/>
      <c r="D582" s="355"/>
      <c r="E582" s="355"/>
      <c r="F582" s="355"/>
      <c r="G582" s="355"/>
      <c r="H582" s="355"/>
    </row>
    <row r="583" spans="1:8" ht="15">
      <c r="A583" s="355"/>
      <c r="B583" s="355"/>
      <c r="C583" s="355"/>
      <c r="D583" s="355"/>
      <c r="E583" s="355"/>
      <c r="F583" s="355"/>
      <c r="G583" s="355"/>
      <c r="H583" s="355"/>
    </row>
    <row r="584" spans="1:8" ht="15">
      <c r="A584" s="355"/>
      <c r="B584" s="355"/>
      <c r="C584" s="355"/>
      <c r="D584" s="355"/>
      <c r="E584" s="355"/>
      <c r="F584" s="355"/>
      <c r="G584" s="355"/>
      <c r="H584" s="355"/>
    </row>
    <row r="585" spans="1:8" ht="15">
      <c r="A585" s="355"/>
      <c r="B585" s="355"/>
      <c r="C585" s="355"/>
      <c r="D585" s="355"/>
      <c r="E585" s="355"/>
      <c r="F585" s="355"/>
      <c r="G585" s="355"/>
      <c r="H585" s="355"/>
    </row>
    <row r="586" spans="1:8" ht="15">
      <c r="A586" s="355"/>
      <c r="B586" s="355"/>
      <c r="C586" s="355"/>
      <c r="D586" s="355"/>
      <c r="E586" s="355"/>
      <c r="F586" s="355"/>
      <c r="G586" s="355"/>
      <c r="H586" s="355"/>
    </row>
    <row r="587" spans="1:8" ht="15">
      <c r="A587" s="355"/>
      <c r="B587" s="355"/>
      <c r="C587" s="355"/>
      <c r="D587" s="355"/>
      <c r="E587" s="355"/>
      <c r="F587" s="355"/>
      <c r="G587" s="355"/>
      <c r="H587" s="355"/>
    </row>
    <row r="588" spans="1:8" ht="15">
      <c r="A588" s="355"/>
      <c r="B588" s="355"/>
      <c r="C588" s="355"/>
      <c r="D588" s="355"/>
      <c r="E588" s="355"/>
      <c r="F588" s="355"/>
      <c r="G588" s="355"/>
      <c r="H588" s="355"/>
    </row>
    <row r="589" spans="1:8" ht="15">
      <c r="A589" s="355"/>
      <c r="B589" s="355"/>
      <c r="C589" s="355"/>
      <c r="D589" s="355"/>
      <c r="E589" s="355"/>
      <c r="F589" s="355"/>
      <c r="G589" s="355"/>
      <c r="H589" s="355"/>
    </row>
    <row r="590" spans="1:8" ht="15">
      <c r="A590" s="355"/>
      <c r="B590" s="355"/>
      <c r="C590" s="355"/>
      <c r="D590" s="355"/>
      <c r="E590" s="355"/>
      <c r="F590" s="355"/>
      <c r="G590" s="355"/>
      <c r="H590" s="355"/>
    </row>
    <row r="591" spans="1:8" ht="15">
      <c r="A591" s="355"/>
      <c r="B591" s="355"/>
      <c r="C591" s="355"/>
      <c r="D591" s="355"/>
      <c r="E591" s="355"/>
      <c r="F591" s="355"/>
      <c r="G591" s="355"/>
      <c r="H591" s="355"/>
    </row>
    <row r="592" spans="1:8" ht="15">
      <c r="A592" s="355"/>
      <c r="B592" s="355"/>
      <c r="C592" s="355"/>
      <c r="D592" s="355"/>
      <c r="E592" s="355"/>
      <c r="F592" s="355"/>
      <c r="G592" s="355"/>
      <c r="H592" s="355"/>
    </row>
    <row r="593" spans="1:8" ht="15">
      <c r="A593" s="355"/>
      <c r="B593" s="355"/>
      <c r="C593" s="355"/>
      <c r="D593" s="355"/>
      <c r="E593" s="355"/>
      <c r="F593" s="355"/>
      <c r="G593" s="355"/>
      <c r="H593" s="355"/>
    </row>
    <row r="594" spans="1:8" ht="15">
      <c r="A594" s="355"/>
      <c r="B594" s="355"/>
      <c r="C594" s="355"/>
      <c r="D594" s="355"/>
      <c r="E594" s="355"/>
      <c r="F594" s="355"/>
      <c r="G594" s="355"/>
      <c r="H594" s="355"/>
    </row>
    <row r="595" spans="1:8" ht="15">
      <c r="A595" s="355"/>
      <c r="B595" s="355"/>
      <c r="C595" s="355"/>
      <c r="D595" s="355"/>
      <c r="E595" s="355"/>
      <c r="F595" s="355"/>
      <c r="G595" s="355"/>
      <c r="H595" s="355"/>
    </row>
    <row r="596" spans="1:8" ht="15">
      <c r="A596" s="355"/>
      <c r="B596" s="355"/>
      <c r="C596" s="355"/>
      <c r="D596" s="355"/>
      <c r="E596" s="355"/>
      <c r="F596" s="355"/>
      <c r="G596" s="355"/>
      <c r="H596" s="355"/>
    </row>
    <row r="597" spans="1:8" ht="15">
      <c r="A597" s="355"/>
      <c r="B597" s="355"/>
      <c r="C597" s="355"/>
      <c r="D597" s="355"/>
      <c r="E597" s="355"/>
      <c r="F597" s="355"/>
      <c r="G597" s="355"/>
      <c r="H597" s="355"/>
    </row>
    <row r="598" spans="1:8" ht="15">
      <c r="A598" s="355"/>
      <c r="B598" s="355"/>
      <c r="C598" s="355"/>
      <c r="D598" s="355"/>
      <c r="E598" s="355"/>
      <c r="F598" s="355"/>
      <c r="G598" s="355"/>
      <c r="H598" s="355"/>
    </row>
    <row r="599" spans="1:8" ht="15">
      <c r="A599" s="355"/>
      <c r="B599" s="355"/>
      <c r="C599" s="355"/>
      <c r="D599" s="355"/>
      <c r="E599" s="355"/>
      <c r="F599" s="355"/>
      <c r="G599" s="355"/>
      <c r="H599" s="355"/>
    </row>
    <row r="600" spans="1:8" ht="15">
      <c r="A600" s="355"/>
      <c r="B600" s="355"/>
      <c r="C600" s="355"/>
      <c r="D600" s="355"/>
      <c r="E600" s="355"/>
      <c r="F600" s="355"/>
      <c r="G600" s="355"/>
      <c r="H600" s="355"/>
    </row>
    <row r="601" spans="1:8" ht="15">
      <c r="A601" s="355"/>
      <c r="B601" s="355"/>
      <c r="C601" s="355"/>
      <c r="D601" s="355"/>
      <c r="E601" s="355"/>
      <c r="F601" s="355"/>
      <c r="G601" s="355"/>
      <c r="H601" s="355"/>
    </row>
    <row r="602" spans="1:8" ht="15">
      <c r="A602" s="355"/>
      <c r="B602" s="355"/>
      <c r="C602" s="355"/>
      <c r="D602" s="355"/>
      <c r="E602" s="355"/>
      <c r="F602" s="355"/>
      <c r="G602" s="355"/>
      <c r="H602" s="355"/>
    </row>
    <row r="603" spans="1:8" ht="15">
      <c r="A603" s="355"/>
      <c r="B603" s="355"/>
      <c r="C603" s="355"/>
      <c r="D603" s="355"/>
      <c r="E603" s="355"/>
      <c r="F603" s="355"/>
      <c r="G603" s="355"/>
      <c r="H603" s="355"/>
    </row>
    <row r="604" spans="1:8" ht="15">
      <c r="A604" s="355"/>
      <c r="B604" s="355"/>
      <c r="C604" s="355"/>
      <c r="D604" s="355"/>
      <c r="E604" s="355"/>
      <c r="F604" s="355"/>
      <c r="G604" s="355"/>
      <c r="H604" s="355"/>
    </row>
    <row r="605" spans="1:8" ht="15">
      <c r="A605" s="355"/>
      <c r="B605" s="355"/>
      <c r="C605" s="355"/>
      <c r="D605" s="355"/>
      <c r="E605" s="355"/>
      <c r="F605" s="355"/>
      <c r="G605" s="355"/>
      <c r="H605" s="355"/>
    </row>
    <row r="606" spans="1:8" ht="15">
      <c r="A606" s="355"/>
      <c r="B606" s="355"/>
      <c r="C606" s="355"/>
      <c r="D606" s="355"/>
      <c r="E606" s="355"/>
      <c r="F606" s="355"/>
      <c r="G606" s="355"/>
      <c r="H606" s="355"/>
    </row>
    <row r="607" spans="1:8" ht="15">
      <c r="A607" s="355"/>
      <c r="B607" s="355"/>
      <c r="C607" s="355"/>
      <c r="D607" s="355"/>
      <c r="E607" s="355"/>
      <c r="F607" s="355"/>
      <c r="G607" s="355"/>
      <c r="H607" s="355"/>
    </row>
    <row r="608" spans="1:8" ht="15">
      <c r="A608" s="355"/>
      <c r="B608" s="355"/>
      <c r="C608" s="355"/>
      <c r="D608" s="355"/>
      <c r="E608" s="355"/>
      <c r="F608" s="355"/>
      <c r="G608" s="355"/>
      <c r="H608" s="355"/>
    </row>
    <row r="609" spans="1:8" ht="15">
      <c r="A609" s="355"/>
      <c r="B609" s="355"/>
      <c r="C609" s="355"/>
      <c r="D609" s="355"/>
      <c r="E609" s="355"/>
      <c r="F609" s="355"/>
      <c r="G609" s="355"/>
      <c r="H609" s="355"/>
    </row>
    <row r="610" spans="1:8" ht="15">
      <c r="A610" s="355"/>
      <c r="B610" s="355"/>
      <c r="C610" s="355"/>
      <c r="D610" s="355"/>
      <c r="E610" s="355"/>
      <c r="F610" s="355"/>
      <c r="G610" s="355"/>
      <c r="H610" s="355"/>
    </row>
    <row r="611" spans="1:8" ht="15">
      <c r="A611" s="355"/>
      <c r="B611" s="355"/>
      <c r="C611" s="355"/>
      <c r="D611" s="355"/>
      <c r="E611" s="355"/>
      <c r="F611" s="355"/>
      <c r="G611" s="355"/>
      <c r="H611" s="355"/>
    </row>
    <row r="612" spans="1:8" ht="15">
      <c r="A612" s="355"/>
      <c r="B612" s="355"/>
      <c r="C612" s="355"/>
      <c r="D612" s="355"/>
      <c r="E612" s="355"/>
      <c r="F612" s="355"/>
      <c r="G612" s="355"/>
      <c r="H612" s="355"/>
    </row>
    <row r="613" spans="1:8" ht="15">
      <c r="A613" s="355"/>
      <c r="B613" s="355"/>
      <c r="C613" s="355"/>
      <c r="D613" s="355"/>
      <c r="E613" s="355"/>
      <c r="F613" s="355"/>
      <c r="G613" s="355"/>
      <c r="H613" s="355"/>
    </row>
    <row r="614" spans="1:8" ht="15">
      <c r="A614" s="355"/>
      <c r="B614" s="355"/>
      <c r="C614" s="355"/>
      <c r="D614" s="355"/>
      <c r="E614" s="355"/>
      <c r="F614" s="355"/>
      <c r="G614" s="355"/>
      <c r="H614" s="355"/>
    </row>
    <row r="615" spans="1:8" ht="15">
      <c r="A615" s="355"/>
      <c r="B615" s="355"/>
      <c r="C615" s="355"/>
      <c r="D615" s="355"/>
      <c r="E615" s="355"/>
      <c r="F615" s="355"/>
      <c r="G615" s="355"/>
      <c r="H615" s="355"/>
    </row>
    <row r="616" spans="1:8" ht="15">
      <c r="A616" s="355"/>
      <c r="B616" s="355"/>
      <c r="C616" s="355"/>
      <c r="D616" s="355"/>
      <c r="E616" s="355"/>
      <c r="F616" s="355"/>
      <c r="G616" s="355"/>
      <c r="H616" s="355"/>
    </row>
    <row r="617" spans="1:8" ht="15">
      <c r="A617" s="355"/>
      <c r="B617" s="355"/>
      <c r="C617" s="355"/>
      <c r="D617" s="355"/>
      <c r="E617" s="355"/>
      <c r="F617" s="355"/>
      <c r="G617" s="355"/>
      <c r="H617" s="355"/>
    </row>
    <row r="618" spans="1:8" ht="15">
      <c r="A618" s="355"/>
      <c r="B618" s="355"/>
      <c r="C618" s="355"/>
      <c r="D618" s="355"/>
      <c r="E618" s="355"/>
      <c r="F618" s="355"/>
      <c r="G618" s="355"/>
      <c r="H618" s="355"/>
    </row>
    <row r="619" spans="1:8" ht="15">
      <c r="A619" s="355"/>
      <c r="B619" s="355"/>
      <c r="C619" s="355"/>
      <c r="D619" s="355"/>
      <c r="E619" s="355"/>
      <c r="F619" s="355"/>
      <c r="G619" s="355"/>
      <c r="H619" s="355"/>
    </row>
    <row r="620" spans="1:8" ht="15">
      <c r="A620" s="355"/>
      <c r="B620" s="355"/>
      <c r="C620" s="355"/>
      <c r="D620" s="355"/>
      <c r="E620" s="355"/>
      <c r="F620" s="355"/>
      <c r="G620" s="355"/>
      <c r="H620" s="355"/>
    </row>
    <row r="621" spans="1:8" ht="15">
      <c r="A621" s="355"/>
      <c r="B621" s="355"/>
      <c r="C621" s="355"/>
      <c r="D621" s="355"/>
      <c r="E621" s="355"/>
      <c r="F621" s="355"/>
      <c r="G621" s="355"/>
      <c r="H621" s="355"/>
    </row>
    <row r="622" spans="1:8" ht="15">
      <c r="A622" s="355"/>
      <c r="B622" s="355"/>
      <c r="C622" s="355"/>
      <c r="D622" s="355"/>
      <c r="E622" s="355"/>
      <c r="F622" s="355"/>
      <c r="G622" s="355"/>
      <c r="H622" s="355"/>
    </row>
    <row r="623" spans="1:8" ht="15">
      <c r="A623" s="355"/>
      <c r="B623" s="355"/>
      <c r="C623" s="355"/>
      <c r="D623" s="355"/>
      <c r="E623" s="355"/>
      <c r="F623" s="355"/>
      <c r="G623" s="355"/>
      <c r="H623" s="355"/>
    </row>
    <row r="624" spans="1:8" ht="15">
      <c r="A624" s="355"/>
      <c r="B624" s="355"/>
      <c r="C624" s="355"/>
      <c r="D624" s="355"/>
      <c r="E624" s="355"/>
      <c r="F624" s="355"/>
      <c r="G624" s="355"/>
      <c r="H624" s="355"/>
    </row>
    <row r="625" spans="1:8" ht="15">
      <c r="A625" s="355"/>
      <c r="B625" s="355"/>
      <c r="C625" s="355"/>
      <c r="D625" s="355"/>
      <c r="E625" s="355"/>
      <c r="F625" s="355"/>
      <c r="G625" s="355"/>
      <c r="H625" s="355"/>
    </row>
    <row r="626" spans="1:8" ht="15">
      <c r="A626" s="355"/>
      <c r="B626" s="355"/>
      <c r="C626" s="355"/>
      <c r="D626" s="355"/>
      <c r="E626" s="355"/>
      <c r="F626" s="355"/>
      <c r="G626" s="355"/>
      <c r="H626" s="355"/>
    </row>
    <row r="627" spans="1:8" ht="15">
      <c r="A627" s="355"/>
      <c r="B627" s="355"/>
      <c r="C627" s="355"/>
      <c r="D627" s="355"/>
      <c r="E627" s="355"/>
      <c r="F627" s="355"/>
      <c r="G627" s="355"/>
      <c r="H627" s="355"/>
    </row>
    <row r="628" spans="1:8" ht="15">
      <c r="A628" s="355"/>
      <c r="B628" s="355"/>
      <c r="C628" s="355"/>
      <c r="D628" s="355"/>
      <c r="E628" s="355"/>
      <c r="F628" s="355"/>
      <c r="G628" s="355"/>
      <c r="H628" s="355"/>
    </row>
    <row r="629" spans="1:8" ht="15">
      <c r="A629" s="355"/>
      <c r="B629" s="355"/>
      <c r="C629" s="355"/>
      <c r="D629" s="355"/>
      <c r="E629" s="355"/>
      <c r="F629" s="355"/>
      <c r="G629" s="355"/>
      <c r="H629" s="355"/>
    </row>
    <row r="630" spans="1:8" ht="15">
      <c r="A630" s="355"/>
      <c r="B630" s="355"/>
      <c r="C630" s="355"/>
      <c r="D630" s="355"/>
      <c r="E630" s="355"/>
      <c r="F630" s="355"/>
      <c r="G630" s="355"/>
      <c r="H630" s="355"/>
    </row>
    <row r="631" spans="1:8" ht="15">
      <c r="A631" s="355"/>
      <c r="B631" s="355"/>
      <c r="C631" s="355"/>
      <c r="D631" s="355"/>
      <c r="E631" s="355"/>
      <c r="F631" s="355"/>
      <c r="G631" s="355"/>
      <c r="H631" s="355"/>
    </row>
    <row r="632" spans="1:8" ht="15">
      <c r="A632" s="355"/>
      <c r="B632" s="355"/>
      <c r="C632" s="355"/>
      <c r="D632" s="355"/>
      <c r="E632" s="355"/>
      <c r="F632" s="355"/>
      <c r="G632" s="355"/>
      <c r="H632" s="355"/>
    </row>
    <row r="633" spans="1:8" ht="15">
      <c r="A633" s="355"/>
      <c r="B633" s="355"/>
      <c r="C633" s="355"/>
      <c r="D633" s="355"/>
      <c r="E633" s="355"/>
      <c r="F633" s="355"/>
      <c r="G633" s="355"/>
      <c r="H633" s="355"/>
    </row>
    <row r="634" spans="1:8" ht="15">
      <c r="A634" s="355"/>
      <c r="B634" s="355"/>
      <c r="C634" s="355"/>
      <c r="D634" s="355"/>
      <c r="E634" s="355"/>
      <c r="F634" s="355"/>
      <c r="G634" s="355"/>
      <c r="H634" s="355"/>
    </row>
    <row r="635" spans="1:8" ht="15">
      <c r="A635" s="355"/>
      <c r="B635" s="355"/>
      <c r="C635" s="355"/>
      <c r="D635" s="355"/>
      <c r="E635" s="355"/>
      <c r="F635" s="355"/>
      <c r="G635" s="355"/>
      <c r="H635" s="355"/>
    </row>
    <row r="636" spans="1:8" ht="15">
      <c r="A636" s="355"/>
      <c r="B636" s="355"/>
      <c r="C636" s="355"/>
      <c r="D636" s="355"/>
      <c r="E636" s="355"/>
      <c r="F636" s="355"/>
      <c r="G636" s="355"/>
      <c r="H636" s="355"/>
    </row>
    <row r="637" spans="1:8" ht="15">
      <c r="A637" s="355"/>
      <c r="B637" s="355"/>
      <c r="C637" s="355"/>
      <c r="D637" s="355"/>
      <c r="E637" s="355"/>
      <c r="F637" s="355"/>
      <c r="G637" s="355"/>
      <c r="H637" s="355"/>
    </row>
    <row r="638" spans="1:8" ht="15">
      <c r="A638" s="355"/>
      <c r="B638" s="355"/>
      <c r="C638" s="355"/>
      <c r="D638" s="355"/>
      <c r="E638" s="355"/>
      <c r="F638" s="355"/>
      <c r="G638" s="355"/>
      <c r="H638" s="355"/>
    </row>
    <row r="639" spans="1:8" ht="15">
      <c r="A639" s="355"/>
      <c r="B639" s="355"/>
      <c r="C639" s="355"/>
      <c r="D639" s="355"/>
      <c r="E639" s="355"/>
      <c r="F639" s="355"/>
      <c r="G639" s="355"/>
      <c r="H639" s="355"/>
    </row>
    <row r="640" spans="1:8" ht="15">
      <c r="A640" s="355"/>
      <c r="B640" s="355"/>
      <c r="C640" s="355"/>
      <c r="D640" s="355"/>
      <c r="E640" s="355"/>
      <c r="F640" s="355"/>
      <c r="G640" s="355"/>
      <c r="H640" s="355"/>
    </row>
    <row r="641" spans="1:8" ht="15">
      <c r="A641" s="355"/>
      <c r="B641" s="355"/>
      <c r="C641" s="355"/>
      <c r="D641" s="355"/>
      <c r="E641" s="355"/>
      <c r="F641" s="355"/>
      <c r="G641" s="355"/>
      <c r="H641" s="355"/>
    </row>
    <row r="642" spans="1:8" ht="15">
      <c r="A642" s="355"/>
      <c r="B642" s="355"/>
      <c r="C642" s="355"/>
      <c r="D642" s="355"/>
      <c r="E642" s="355"/>
      <c r="F642" s="355"/>
      <c r="G642" s="355"/>
      <c r="H642" s="355"/>
    </row>
    <row r="643" spans="1:8" ht="15">
      <c r="A643" s="355"/>
      <c r="B643" s="355"/>
      <c r="C643" s="355"/>
      <c r="D643" s="355"/>
      <c r="E643" s="355"/>
      <c r="F643" s="355"/>
      <c r="G643" s="355"/>
      <c r="H643" s="355"/>
    </row>
    <row r="644" spans="1:8" ht="15">
      <c r="A644" s="355"/>
      <c r="B644" s="355"/>
      <c r="C644" s="355"/>
      <c r="D644" s="355"/>
      <c r="E644" s="355"/>
      <c r="F644" s="355"/>
      <c r="G644" s="355"/>
      <c r="H644" s="355"/>
    </row>
    <row r="645" spans="1:8" ht="15">
      <c r="A645" s="355"/>
      <c r="B645" s="355"/>
      <c r="C645" s="355"/>
      <c r="D645" s="355"/>
      <c r="E645" s="355"/>
      <c r="F645" s="355"/>
      <c r="G645" s="355"/>
      <c r="H645" s="355"/>
    </row>
    <row r="646" spans="1:8" ht="15">
      <c r="A646" s="355"/>
      <c r="B646" s="355"/>
      <c r="C646" s="355"/>
      <c r="D646" s="355"/>
      <c r="E646" s="355"/>
      <c r="F646" s="355"/>
      <c r="G646" s="355"/>
      <c r="H646" s="355"/>
    </row>
    <row r="647" spans="1:8" ht="15">
      <c r="A647" s="355"/>
      <c r="B647" s="355"/>
      <c r="C647" s="355"/>
      <c r="D647" s="355"/>
      <c r="E647" s="355"/>
      <c r="F647" s="355"/>
      <c r="G647" s="355"/>
      <c r="H647" s="355"/>
    </row>
    <row r="648" spans="1:8" ht="15">
      <c r="A648" s="355"/>
      <c r="B648" s="355"/>
      <c r="C648" s="355"/>
      <c r="D648" s="355"/>
      <c r="E648" s="355"/>
      <c r="F648" s="355"/>
      <c r="G648" s="355"/>
      <c r="H648" s="355"/>
    </row>
    <row r="649" spans="1:8" ht="15">
      <c r="A649" s="355"/>
      <c r="B649" s="355"/>
      <c r="C649" s="355"/>
      <c r="D649" s="355"/>
      <c r="E649" s="355"/>
      <c r="F649" s="355"/>
      <c r="G649" s="355"/>
      <c r="H649" s="355"/>
    </row>
    <row r="650" spans="1:8" ht="15">
      <c r="A650" s="355"/>
      <c r="B650" s="355"/>
      <c r="C650" s="355"/>
      <c r="D650" s="355"/>
      <c r="E650" s="355"/>
      <c r="F650" s="355"/>
      <c r="G650" s="355"/>
      <c r="H650" s="355"/>
    </row>
    <row r="651" spans="1:8" ht="15">
      <c r="A651" s="355"/>
      <c r="B651" s="355"/>
      <c r="C651" s="355"/>
      <c r="D651" s="355"/>
      <c r="E651" s="355"/>
      <c r="F651" s="355"/>
      <c r="G651" s="355"/>
      <c r="H651" s="355"/>
    </row>
    <row r="652" spans="1:8" ht="15">
      <c r="A652" s="355"/>
      <c r="B652" s="355"/>
      <c r="C652" s="355"/>
      <c r="D652" s="355"/>
      <c r="E652" s="355"/>
      <c r="F652" s="355"/>
      <c r="G652" s="355"/>
      <c r="H652" s="355"/>
    </row>
    <row r="653" spans="1:8" ht="15">
      <c r="A653" s="355"/>
      <c r="B653" s="355"/>
      <c r="C653" s="355"/>
      <c r="D653" s="355"/>
      <c r="E653" s="355"/>
      <c r="F653" s="355"/>
      <c r="G653" s="355"/>
      <c r="H653" s="355"/>
    </row>
    <row r="654" spans="1:8" ht="15">
      <c r="A654" s="355"/>
      <c r="B654" s="355"/>
      <c r="C654" s="355"/>
      <c r="D654" s="355"/>
      <c r="E654" s="355"/>
      <c r="F654" s="355"/>
      <c r="G654" s="355"/>
      <c r="H654" s="355"/>
    </row>
    <row r="655" spans="1:8" ht="15">
      <c r="A655" s="355"/>
      <c r="B655" s="355"/>
      <c r="C655" s="355"/>
      <c r="D655" s="355"/>
      <c r="E655" s="355"/>
      <c r="F655" s="355"/>
      <c r="G655" s="355"/>
      <c r="H655" s="355"/>
    </row>
    <row r="656" spans="1:8" ht="15">
      <c r="A656" s="355"/>
      <c r="B656" s="355"/>
      <c r="C656" s="355"/>
      <c r="D656" s="355"/>
      <c r="E656" s="355"/>
      <c r="F656" s="355"/>
      <c r="G656" s="355"/>
      <c r="H656" s="355"/>
    </row>
    <row r="657" spans="1:8" ht="15">
      <c r="A657" s="355"/>
      <c r="B657" s="355"/>
      <c r="C657" s="355"/>
      <c r="D657" s="355"/>
      <c r="E657" s="355"/>
      <c r="F657" s="355"/>
      <c r="G657" s="355"/>
      <c r="H657" s="355"/>
    </row>
    <row r="658" spans="1:8" ht="15">
      <c r="A658" s="355"/>
      <c r="B658" s="355"/>
      <c r="C658" s="355"/>
      <c r="D658" s="355"/>
      <c r="E658" s="355"/>
      <c r="F658" s="355"/>
      <c r="G658" s="355"/>
      <c r="H658" s="355"/>
    </row>
    <row r="659" spans="1:8" ht="15">
      <c r="A659" s="355"/>
      <c r="B659" s="355"/>
      <c r="C659" s="355"/>
      <c r="D659" s="355"/>
      <c r="E659" s="355"/>
      <c r="F659" s="355"/>
      <c r="G659" s="355"/>
      <c r="H659" s="355"/>
    </row>
    <row r="660" spans="1:8" ht="15">
      <c r="A660" s="355"/>
      <c r="B660" s="355"/>
      <c r="C660" s="355"/>
      <c r="D660" s="355"/>
      <c r="E660" s="355"/>
      <c r="F660" s="355"/>
      <c r="G660" s="355"/>
      <c r="H660" s="355"/>
    </row>
    <row r="661" spans="1:8" ht="15">
      <c r="A661" s="355"/>
      <c r="B661" s="355"/>
      <c r="C661" s="355"/>
      <c r="D661" s="355"/>
      <c r="E661" s="355"/>
      <c r="F661" s="355"/>
      <c r="G661" s="355"/>
      <c r="H661" s="355"/>
    </row>
    <row r="662" spans="1:8" ht="15">
      <c r="A662" s="355"/>
      <c r="B662" s="355"/>
      <c r="C662" s="355"/>
      <c r="D662" s="355"/>
      <c r="E662" s="355"/>
      <c r="F662" s="355"/>
      <c r="G662" s="355"/>
      <c r="H662" s="355"/>
    </row>
    <row r="663" spans="1:8" ht="15">
      <c r="A663" s="355"/>
      <c r="B663" s="355"/>
      <c r="C663" s="355"/>
      <c r="D663" s="355"/>
      <c r="E663" s="355"/>
      <c r="F663" s="355"/>
      <c r="G663" s="355"/>
      <c r="H663" s="355"/>
    </row>
    <row r="664" spans="1:8" ht="15">
      <c r="A664" s="355"/>
      <c r="B664" s="355"/>
      <c r="C664" s="355"/>
      <c r="D664" s="355"/>
      <c r="E664" s="355"/>
      <c r="F664" s="355"/>
      <c r="G664" s="355"/>
      <c r="H664" s="355"/>
    </row>
    <row r="665" spans="1:8" ht="15">
      <c r="A665" s="355"/>
      <c r="B665" s="355"/>
      <c r="C665" s="355"/>
      <c r="D665" s="355"/>
      <c r="E665" s="355"/>
      <c r="F665" s="355"/>
      <c r="G665" s="355"/>
      <c r="H665" s="355"/>
    </row>
    <row r="666" spans="1:8" ht="15">
      <c r="A666" s="355"/>
      <c r="B666" s="355"/>
      <c r="C666" s="355"/>
      <c r="D666" s="355"/>
      <c r="E666" s="355"/>
      <c r="F666" s="355"/>
      <c r="G666" s="355"/>
      <c r="H666" s="355"/>
    </row>
    <row r="667" spans="1:8" ht="15">
      <c r="A667" s="355"/>
      <c r="B667" s="355"/>
      <c r="C667" s="355"/>
      <c r="D667" s="355"/>
      <c r="E667" s="355"/>
      <c r="F667" s="355"/>
      <c r="G667" s="355"/>
      <c r="H667" s="355"/>
    </row>
    <row r="668" spans="1:8" ht="15">
      <c r="A668" s="355"/>
      <c r="B668" s="355"/>
      <c r="C668" s="355"/>
      <c r="D668" s="355"/>
      <c r="E668" s="355"/>
      <c r="F668" s="355"/>
      <c r="G668" s="355"/>
      <c r="H668" s="355"/>
    </row>
    <row r="669" spans="1:8" ht="15">
      <c r="A669" s="355"/>
      <c r="B669" s="355"/>
      <c r="C669" s="355"/>
      <c r="D669" s="355"/>
      <c r="E669" s="355"/>
      <c r="F669" s="355"/>
      <c r="G669" s="355"/>
      <c r="H669" s="355"/>
    </row>
    <row r="670" spans="1:8" ht="15">
      <c r="A670" s="355"/>
      <c r="B670" s="355"/>
      <c r="C670" s="355"/>
      <c r="D670" s="355"/>
      <c r="E670" s="355"/>
      <c r="F670" s="355"/>
      <c r="G670" s="355"/>
      <c r="H670" s="355"/>
    </row>
    <row r="671" spans="1:8" ht="15">
      <c r="A671" s="355"/>
      <c r="B671" s="355"/>
      <c r="C671" s="355"/>
      <c r="D671" s="355"/>
      <c r="E671" s="355"/>
      <c r="F671" s="355"/>
      <c r="G671" s="355"/>
      <c r="H671" s="355"/>
    </row>
    <row r="672" spans="1:8" ht="15">
      <c r="A672" s="355"/>
      <c r="B672" s="355"/>
      <c r="C672" s="355"/>
      <c r="D672" s="355"/>
      <c r="E672" s="355"/>
      <c r="F672" s="355"/>
      <c r="G672" s="355"/>
      <c r="H672" s="355"/>
    </row>
    <row r="673" spans="1:8" ht="15">
      <c r="A673" s="355"/>
      <c r="B673" s="355"/>
      <c r="C673" s="355"/>
      <c r="D673" s="355"/>
      <c r="E673" s="355"/>
      <c r="F673" s="355"/>
      <c r="G673" s="355"/>
      <c r="H673" s="355"/>
    </row>
    <row r="674" spans="1:8" ht="15">
      <c r="A674" s="355"/>
      <c r="B674" s="355"/>
      <c r="C674" s="355"/>
      <c r="D674" s="355"/>
      <c r="E674" s="355"/>
      <c r="F674" s="355"/>
      <c r="G674" s="355"/>
      <c r="H674" s="355"/>
    </row>
    <row r="675" spans="1:8" ht="15">
      <c r="A675" s="355"/>
      <c r="B675" s="355"/>
      <c r="C675" s="355"/>
      <c r="D675" s="355"/>
      <c r="E675" s="355"/>
      <c r="F675" s="355"/>
      <c r="G675" s="355"/>
      <c r="H675" s="355"/>
    </row>
    <row r="676" spans="1:8" ht="15">
      <c r="A676" s="355"/>
      <c r="B676" s="355"/>
      <c r="C676" s="355"/>
      <c r="D676" s="355"/>
      <c r="E676" s="355"/>
      <c r="F676" s="355"/>
      <c r="G676" s="355"/>
      <c r="H676" s="355"/>
    </row>
    <row r="677" spans="1:8" ht="15">
      <c r="A677" s="355"/>
      <c r="B677" s="355"/>
      <c r="C677" s="355"/>
      <c r="D677" s="355"/>
      <c r="E677" s="355"/>
      <c r="F677" s="355"/>
      <c r="G677" s="355"/>
      <c r="H677" s="355"/>
    </row>
    <row r="678" spans="1:8" ht="15">
      <c r="A678" s="355"/>
      <c r="B678" s="355"/>
      <c r="C678" s="355"/>
      <c r="D678" s="355"/>
      <c r="E678" s="355"/>
      <c r="F678" s="355"/>
      <c r="G678" s="355"/>
      <c r="H678" s="355"/>
    </row>
    <row r="679" spans="1:8" ht="15">
      <c r="A679" s="355"/>
      <c r="B679" s="355"/>
      <c r="C679" s="355"/>
      <c r="D679" s="355"/>
      <c r="E679" s="355"/>
      <c r="F679" s="355"/>
      <c r="G679" s="355"/>
      <c r="H679" s="355"/>
    </row>
    <row r="680" spans="1:8" ht="15">
      <c r="A680" s="355"/>
      <c r="B680" s="355"/>
      <c r="C680" s="355"/>
      <c r="D680" s="355"/>
      <c r="E680" s="355"/>
      <c r="F680" s="355"/>
      <c r="G680" s="355"/>
      <c r="H680" s="355"/>
    </row>
    <row r="681" spans="1:8" ht="15">
      <c r="A681" s="355"/>
      <c r="B681" s="355"/>
      <c r="C681" s="355"/>
      <c r="D681" s="355"/>
      <c r="E681" s="355"/>
      <c r="F681" s="355"/>
      <c r="G681" s="355"/>
      <c r="H681" s="355"/>
    </row>
    <row r="682" spans="1:8" ht="15">
      <c r="A682" s="355"/>
      <c r="B682" s="355"/>
      <c r="C682" s="355"/>
      <c r="D682" s="355"/>
      <c r="E682" s="355"/>
      <c r="F682" s="355"/>
      <c r="G682" s="355"/>
      <c r="H682" s="355"/>
    </row>
    <row r="683" spans="1:8" ht="15">
      <c r="A683" s="355"/>
      <c r="B683" s="355"/>
      <c r="C683" s="355"/>
      <c r="D683" s="355"/>
      <c r="E683" s="355"/>
      <c r="F683" s="355"/>
      <c r="G683" s="355"/>
      <c r="H683" s="355"/>
    </row>
    <row r="684" spans="1:8" ht="15">
      <c r="A684" s="355"/>
      <c r="B684" s="355"/>
      <c r="C684" s="355"/>
      <c r="D684" s="355"/>
      <c r="E684" s="355"/>
      <c r="F684" s="355"/>
      <c r="G684" s="355"/>
      <c r="H684" s="355"/>
    </row>
    <row r="685" spans="1:8" ht="15">
      <c r="A685" s="355"/>
      <c r="B685" s="355"/>
      <c r="C685" s="355"/>
      <c r="D685" s="355"/>
      <c r="E685" s="355"/>
      <c r="F685" s="355"/>
      <c r="G685" s="355"/>
      <c r="H685" s="355"/>
    </row>
    <row r="686" spans="1:8" ht="15">
      <c r="A686" s="355"/>
      <c r="B686" s="355"/>
      <c r="C686" s="355"/>
      <c r="D686" s="355"/>
      <c r="E686" s="355"/>
      <c r="F686" s="355"/>
      <c r="G686" s="355"/>
      <c r="H686" s="355"/>
    </row>
    <row r="687" spans="1:8" ht="15">
      <c r="A687" s="355"/>
      <c r="B687" s="355"/>
      <c r="C687" s="355"/>
      <c r="D687" s="355"/>
      <c r="E687" s="355"/>
      <c r="F687" s="355"/>
      <c r="G687" s="355"/>
      <c r="H687" s="355"/>
    </row>
    <row r="688" spans="1:8" ht="15">
      <c r="A688" s="355"/>
      <c r="B688" s="355"/>
      <c r="C688" s="355"/>
      <c r="D688" s="355"/>
      <c r="E688" s="355"/>
      <c r="F688" s="355"/>
      <c r="G688" s="355"/>
      <c r="H688" s="355"/>
    </row>
    <row r="689" spans="1:8" ht="15">
      <c r="A689" s="355"/>
      <c r="B689" s="355"/>
      <c r="C689" s="355"/>
      <c r="D689" s="355"/>
      <c r="E689" s="355"/>
      <c r="F689" s="355"/>
      <c r="G689" s="355"/>
      <c r="H689" s="355"/>
    </row>
    <row r="690" spans="1:8" ht="15">
      <c r="A690" s="355"/>
      <c r="B690" s="355"/>
      <c r="C690" s="355"/>
      <c r="D690" s="355"/>
      <c r="E690" s="355"/>
      <c r="F690" s="355"/>
      <c r="G690" s="355"/>
      <c r="H690" s="355"/>
    </row>
    <row r="691" spans="1:8" ht="15">
      <c r="A691" s="355"/>
      <c r="B691" s="355"/>
      <c r="C691" s="355"/>
      <c r="D691" s="355"/>
      <c r="E691" s="355"/>
      <c r="F691" s="355"/>
      <c r="G691" s="355"/>
      <c r="H691" s="355"/>
    </row>
    <row r="692" spans="1:8" ht="15">
      <c r="A692" s="355"/>
      <c r="B692" s="355"/>
      <c r="C692" s="355"/>
      <c r="D692" s="355"/>
      <c r="E692" s="355"/>
      <c r="F692" s="355"/>
      <c r="G692" s="355"/>
      <c r="H692" s="355"/>
    </row>
    <row r="693" spans="1:8" ht="15">
      <c r="A693" s="355"/>
      <c r="B693" s="355"/>
      <c r="C693" s="355"/>
      <c r="D693" s="355"/>
      <c r="E693" s="355"/>
      <c r="F693" s="355"/>
      <c r="G693" s="355"/>
      <c r="H693" s="355"/>
    </row>
    <row r="694" spans="1:8" ht="15">
      <c r="A694" s="355"/>
      <c r="B694" s="355"/>
      <c r="C694" s="355"/>
      <c r="D694" s="355"/>
      <c r="E694" s="355"/>
      <c r="F694" s="355"/>
      <c r="G694" s="355"/>
      <c r="H694" s="355"/>
    </row>
    <row r="695" spans="1:8" ht="15">
      <c r="A695" s="355"/>
      <c r="B695" s="355"/>
      <c r="C695" s="355"/>
      <c r="D695" s="355"/>
      <c r="E695" s="355"/>
      <c r="F695" s="355"/>
      <c r="G695" s="355"/>
      <c r="H695" s="355"/>
    </row>
    <row r="696" spans="1:8" ht="15">
      <c r="A696" s="355"/>
      <c r="B696" s="355"/>
      <c r="C696" s="355"/>
      <c r="D696" s="355"/>
      <c r="E696" s="355"/>
      <c r="F696" s="355"/>
      <c r="G696" s="355"/>
      <c r="H696" s="355"/>
    </row>
    <row r="697" spans="1:8" ht="15">
      <c r="A697" s="355"/>
      <c r="B697" s="355"/>
      <c r="C697" s="355"/>
      <c r="D697" s="355"/>
      <c r="E697" s="355"/>
      <c r="F697" s="355"/>
      <c r="G697" s="355"/>
      <c r="H697" s="355"/>
    </row>
    <row r="698" spans="1:8" ht="15">
      <c r="A698" s="355"/>
      <c r="B698" s="355"/>
      <c r="C698" s="355"/>
      <c r="D698" s="355"/>
      <c r="E698" s="355"/>
      <c r="F698" s="355"/>
      <c r="G698" s="355"/>
      <c r="H698" s="355"/>
    </row>
    <row r="699" spans="1:8" ht="15">
      <c r="A699" s="355"/>
      <c r="B699" s="355"/>
      <c r="C699" s="355"/>
      <c r="D699" s="355"/>
      <c r="E699" s="355"/>
      <c r="F699" s="355"/>
      <c r="G699" s="355"/>
      <c r="H699" s="355"/>
    </row>
    <row r="700" spans="1:8" ht="15">
      <c r="A700" s="355"/>
      <c r="B700" s="355"/>
      <c r="C700" s="355"/>
      <c r="D700" s="355"/>
      <c r="E700" s="355"/>
      <c r="F700" s="355"/>
      <c r="G700" s="355"/>
      <c r="H700" s="355"/>
    </row>
    <row r="701" spans="1:8" ht="15">
      <c r="A701" s="355"/>
      <c r="B701" s="355"/>
      <c r="C701" s="355"/>
      <c r="D701" s="355"/>
      <c r="E701" s="355"/>
      <c r="F701" s="355"/>
      <c r="G701" s="355"/>
      <c r="H701" s="355"/>
    </row>
    <row r="702" spans="1:8" ht="15">
      <c r="A702" s="355"/>
      <c r="B702" s="355"/>
      <c r="C702" s="355"/>
      <c r="D702" s="355"/>
      <c r="E702" s="355"/>
      <c r="F702" s="355"/>
      <c r="G702" s="355"/>
      <c r="H702" s="355"/>
    </row>
    <row r="703" spans="1:8" ht="15">
      <c r="A703" s="355"/>
      <c r="B703" s="355"/>
      <c r="C703" s="355"/>
      <c r="D703" s="355"/>
      <c r="E703" s="355"/>
      <c r="F703" s="355"/>
      <c r="G703" s="355"/>
      <c r="H703" s="355"/>
    </row>
    <row r="704" spans="1:8" ht="15">
      <c r="A704" s="355"/>
      <c r="B704" s="355"/>
      <c r="C704" s="355"/>
      <c r="D704" s="355"/>
      <c r="E704" s="355"/>
      <c r="F704" s="355"/>
      <c r="G704" s="355"/>
      <c r="H704" s="355"/>
    </row>
    <row r="705" spans="1:8" ht="15">
      <c r="A705" s="355"/>
      <c r="B705" s="355"/>
      <c r="C705" s="355"/>
      <c r="D705" s="355"/>
      <c r="E705" s="355"/>
      <c r="F705" s="355"/>
      <c r="G705" s="355"/>
      <c r="H705" s="355"/>
    </row>
    <row r="706" spans="1:8" ht="15">
      <c r="A706" s="355"/>
      <c r="B706" s="355"/>
      <c r="C706" s="355"/>
      <c r="D706" s="355"/>
      <c r="E706" s="355"/>
      <c r="F706" s="355"/>
      <c r="G706" s="355"/>
      <c r="H706" s="355"/>
    </row>
    <row r="707" spans="1:8" ht="15">
      <c r="A707" s="355"/>
      <c r="B707" s="355"/>
      <c r="C707" s="355"/>
      <c r="D707" s="355"/>
      <c r="E707" s="355"/>
      <c r="F707" s="355"/>
      <c r="G707" s="355"/>
      <c r="H707" s="355"/>
    </row>
    <row r="708" spans="1:8" ht="15">
      <c r="A708" s="355"/>
      <c r="B708" s="355"/>
      <c r="C708" s="355"/>
      <c r="D708" s="355"/>
      <c r="E708" s="355"/>
      <c r="F708" s="355"/>
      <c r="G708" s="355"/>
      <c r="H708" s="355"/>
    </row>
    <row r="709" spans="1:8" ht="15">
      <c r="A709" s="355"/>
      <c r="B709" s="355"/>
      <c r="C709" s="355"/>
      <c r="D709" s="355"/>
      <c r="E709" s="355"/>
      <c r="F709" s="355"/>
      <c r="G709" s="355"/>
      <c r="H709" s="355"/>
    </row>
    <row r="710" spans="1:8" ht="15">
      <c r="A710" s="355"/>
      <c r="B710" s="355"/>
      <c r="C710" s="355"/>
      <c r="D710" s="355"/>
      <c r="E710" s="355"/>
      <c r="F710" s="355"/>
      <c r="G710" s="355"/>
      <c r="H710" s="355"/>
    </row>
    <row r="711" spans="1:8" ht="15">
      <c r="A711" s="355"/>
      <c r="B711" s="355"/>
      <c r="C711" s="355"/>
      <c r="D711" s="355"/>
      <c r="E711" s="355"/>
      <c r="F711" s="355"/>
      <c r="G711" s="355"/>
      <c r="H711" s="355"/>
    </row>
    <row r="712" spans="1:8" ht="15">
      <c r="A712" s="355"/>
      <c r="B712" s="355"/>
      <c r="C712" s="355"/>
      <c r="D712" s="355"/>
      <c r="E712" s="355"/>
      <c r="F712" s="355"/>
      <c r="G712" s="355"/>
      <c r="H712" s="355"/>
    </row>
    <row r="713" spans="1:8" ht="15">
      <c r="A713" s="355"/>
      <c r="B713" s="355"/>
      <c r="C713" s="355"/>
      <c r="D713" s="355"/>
      <c r="E713" s="355"/>
      <c r="F713" s="355"/>
      <c r="G713" s="355"/>
      <c r="H713" s="355"/>
    </row>
    <row r="714" spans="1:8" ht="15">
      <c r="A714" s="355"/>
      <c r="B714" s="355"/>
      <c r="C714" s="355"/>
      <c r="D714" s="355"/>
      <c r="E714" s="355"/>
      <c r="F714" s="355"/>
      <c r="G714" s="355"/>
      <c r="H714" s="355"/>
    </row>
    <row r="715" spans="1:8" ht="15">
      <c r="A715" s="355"/>
      <c r="B715" s="355"/>
      <c r="C715" s="355"/>
      <c r="D715" s="355"/>
      <c r="E715" s="355"/>
      <c r="F715" s="355"/>
      <c r="G715" s="355"/>
      <c r="H715" s="355"/>
    </row>
    <row r="716" spans="1:8" ht="15">
      <c r="A716" s="355"/>
      <c r="B716" s="355"/>
      <c r="C716" s="355"/>
      <c r="D716" s="355"/>
      <c r="E716" s="355"/>
      <c r="F716" s="355"/>
      <c r="G716" s="355"/>
      <c r="H716" s="355"/>
    </row>
    <row r="717" spans="1:8" ht="15">
      <c r="A717" s="355"/>
      <c r="B717" s="355"/>
      <c r="C717" s="355"/>
      <c r="D717" s="355"/>
      <c r="E717" s="355"/>
      <c r="F717" s="355"/>
      <c r="G717" s="355"/>
      <c r="H717" s="355"/>
    </row>
    <row r="718" spans="1:8" ht="15">
      <c r="A718" s="355"/>
      <c r="B718" s="355"/>
      <c r="C718" s="355"/>
      <c r="D718" s="355"/>
      <c r="E718" s="355"/>
      <c r="F718" s="355"/>
      <c r="G718" s="355"/>
      <c r="H718" s="355"/>
    </row>
    <row r="719" spans="1:8" ht="15">
      <c r="A719" s="355"/>
      <c r="B719" s="355"/>
      <c r="C719" s="355"/>
      <c r="D719" s="355"/>
      <c r="E719" s="355"/>
      <c r="F719" s="355"/>
      <c r="G719" s="355"/>
      <c r="H719" s="355"/>
    </row>
    <row r="720" spans="1:8" ht="15">
      <c r="A720" s="355"/>
      <c r="B720" s="355"/>
      <c r="C720" s="355"/>
      <c r="D720" s="355"/>
      <c r="E720" s="355"/>
      <c r="F720" s="355"/>
      <c r="G720" s="355"/>
      <c r="H720" s="355"/>
    </row>
    <row r="721" spans="1:8" ht="15">
      <c r="A721" s="355"/>
      <c r="B721" s="355"/>
      <c r="C721" s="355"/>
      <c r="D721" s="355"/>
      <c r="E721" s="355"/>
      <c r="F721" s="355"/>
      <c r="G721" s="355"/>
      <c r="H721" s="355"/>
    </row>
    <row r="722" spans="1:8" ht="15">
      <c r="A722" s="355"/>
      <c r="B722" s="355"/>
      <c r="C722" s="355"/>
      <c r="D722" s="355"/>
      <c r="E722" s="355"/>
      <c r="F722" s="355"/>
      <c r="G722" s="355"/>
      <c r="H722" s="355"/>
    </row>
    <row r="723" spans="1:8" ht="15">
      <c r="A723" s="355"/>
      <c r="B723" s="355"/>
      <c r="C723" s="355"/>
      <c r="D723" s="355"/>
      <c r="E723" s="355"/>
      <c r="F723" s="355"/>
      <c r="G723" s="355"/>
      <c r="H723" s="355"/>
    </row>
    <row r="724" spans="1:8" ht="15">
      <c r="A724" s="355"/>
      <c r="B724" s="355"/>
      <c r="C724" s="355"/>
      <c r="D724" s="355"/>
      <c r="E724" s="355"/>
      <c r="F724" s="355"/>
      <c r="G724" s="355"/>
      <c r="H724" s="355"/>
    </row>
    <row r="725" spans="1:8" ht="15">
      <c r="A725" s="355"/>
      <c r="B725" s="355"/>
      <c r="C725" s="355"/>
      <c r="D725" s="355"/>
      <c r="E725" s="355"/>
      <c r="F725" s="355"/>
      <c r="G725" s="355"/>
      <c r="H725" s="355"/>
    </row>
    <row r="726" spans="1:8" ht="15">
      <c r="A726" s="355"/>
      <c r="B726" s="355"/>
      <c r="C726" s="355"/>
      <c r="D726" s="355"/>
      <c r="E726" s="355"/>
      <c r="F726" s="355"/>
      <c r="G726" s="355"/>
      <c r="H726" s="355"/>
    </row>
    <row r="727" spans="1:8" ht="15">
      <c r="A727" s="355"/>
      <c r="B727" s="355"/>
      <c r="C727" s="355"/>
      <c r="D727" s="355"/>
      <c r="E727" s="355"/>
      <c r="F727" s="355"/>
      <c r="G727" s="355"/>
      <c r="H727" s="355"/>
    </row>
    <row r="728" spans="1:8" ht="15">
      <c r="A728" s="355"/>
      <c r="B728" s="355"/>
      <c r="C728" s="355"/>
      <c r="D728" s="355"/>
      <c r="E728" s="355"/>
      <c r="F728" s="355"/>
      <c r="G728" s="355"/>
      <c r="H728" s="355"/>
    </row>
    <row r="729" spans="1:8" ht="15">
      <c r="A729" s="355"/>
      <c r="B729" s="355"/>
      <c r="C729" s="355"/>
      <c r="D729" s="355"/>
      <c r="E729" s="355"/>
      <c r="F729" s="355"/>
      <c r="G729" s="355"/>
      <c r="H729" s="355"/>
    </row>
    <row r="730" spans="1:8" ht="15">
      <c r="A730" s="355"/>
      <c r="B730" s="355"/>
      <c r="C730" s="355"/>
      <c r="D730" s="355"/>
      <c r="E730" s="355"/>
      <c r="F730" s="355"/>
      <c r="G730" s="355"/>
      <c r="H730" s="355"/>
    </row>
    <row r="731" spans="1:8" ht="15">
      <c r="A731" s="355"/>
      <c r="B731" s="355"/>
      <c r="C731" s="355"/>
      <c r="D731" s="355"/>
      <c r="E731" s="355"/>
      <c r="F731" s="355"/>
      <c r="G731" s="355"/>
      <c r="H731" s="355"/>
    </row>
    <row r="732" spans="1:8" ht="15">
      <c r="A732" s="355"/>
      <c r="B732" s="355"/>
      <c r="C732" s="355"/>
      <c r="D732" s="355"/>
      <c r="E732" s="355"/>
      <c r="F732" s="355"/>
      <c r="G732" s="355"/>
      <c r="H732" s="355"/>
    </row>
    <row r="733" spans="1:8" ht="15">
      <c r="A733" s="355"/>
      <c r="B733" s="355"/>
      <c r="C733" s="355"/>
      <c r="D733" s="355"/>
      <c r="E733" s="355"/>
      <c r="F733" s="355"/>
      <c r="G733" s="355"/>
      <c r="H733" s="355"/>
    </row>
    <row r="734" spans="1:8" ht="15">
      <c r="A734" s="355"/>
      <c r="B734" s="355"/>
      <c r="C734" s="355"/>
      <c r="D734" s="355"/>
      <c r="E734" s="355"/>
      <c r="F734" s="355"/>
      <c r="G734" s="355"/>
      <c r="H734" s="355"/>
    </row>
    <row r="735" spans="1:8" ht="15">
      <c r="A735" s="355"/>
      <c r="B735" s="355"/>
      <c r="C735" s="355"/>
      <c r="D735" s="355"/>
      <c r="E735" s="355"/>
      <c r="F735" s="355"/>
      <c r="G735" s="355"/>
      <c r="H735" s="355"/>
    </row>
    <row r="736" spans="1:8" ht="15">
      <c r="A736" s="355"/>
      <c r="B736" s="355"/>
      <c r="C736" s="355"/>
      <c r="D736" s="355"/>
      <c r="E736" s="355"/>
      <c r="F736" s="355"/>
      <c r="G736" s="355"/>
      <c r="H736" s="355"/>
    </row>
    <row r="737" spans="1:8" ht="15">
      <c r="A737" s="355"/>
      <c r="B737" s="355"/>
      <c r="C737" s="355"/>
      <c r="D737" s="355"/>
      <c r="E737" s="355"/>
      <c r="F737" s="355"/>
      <c r="G737" s="355"/>
      <c r="H737" s="355"/>
    </row>
    <row r="738" spans="1:8" ht="15">
      <c r="A738" s="355"/>
      <c r="B738" s="355"/>
      <c r="C738" s="355"/>
      <c r="D738" s="355"/>
      <c r="E738" s="355"/>
      <c r="F738" s="355"/>
      <c r="G738" s="355"/>
      <c r="H738" s="355"/>
    </row>
    <row r="739" spans="1:8" ht="15">
      <c r="A739" s="355"/>
      <c r="B739" s="355"/>
      <c r="C739" s="355"/>
      <c r="D739" s="355"/>
      <c r="E739" s="355"/>
      <c r="F739" s="355"/>
      <c r="G739" s="355"/>
      <c r="H739" s="355"/>
    </row>
    <row r="740" spans="1:8" ht="15">
      <c r="A740" s="355"/>
      <c r="B740" s="355"/>
      <c r="C740" s="355"/>
      <c r="D740" s="355"/>
      <c r="E740" s="355"/>
      <c r="F740" s="355"/>
      <c r="G740" s="355"/>
      <c r="H740" s="355"/>
    </row>
    <row r="741" spans="1:8" ht="15">
      <c r="A741" s="355"/>
      <c r="B741" s="355"/>
      <c r="C741" s="355"/>
      <c r="D741" s="355"/>
      <c r="E741" s="355"/>
      <c r="F741" s="355"/>
      <c r="G741" s="355"/>
      <c r="H741" s="355"/>
    </row>
    <row r="742" spans="1:8" ht="15">
      <c r="A742" s="355"/>
      <c r="B742" s="355"/>
      <c r="C742" s="355"/>
      <c r="D742" s="355"/>
      <c r="E742" s="355"/>
      <c r="F742" s="355"/>
      <c r="G742" s="355"/>
      <c r="H742" s="355"/>
    </row>
    <row r="743" spans="1:8" ht="15">
      <c r="A743" s="355"/>
      <c r="B743" s="355"/>
      <c r="C743" s="355"/>
      <c r="D743" s="355"/>
      <c r="E743" s="355"/>
      <c r="F743" s="355"/>
      <c r="G743" s="355"/>
      <c r="H743" s="355"/>
    </row>
    <row r="744" spans="1:8" ht="15">
      <c r="A744" s="355"/>
      <c r="B744" s="355"/>
      <c r="C744" s="355"/>
      <c r="D744" s="355"/>
      <c r="E744" s="355"/>
      <c r="F744" s="355"/>
      <c r="G744" s="355"/>
      <c r="H744" s="355"/>
    </row>
    <row r="745" spans="1:8" ht="15">
      <c r="A745" s="355"/>
      <c r="B745" s="355"/>
      <c r="C745" s="355"/>
      <c r="D745" s="355"/>
      <c r="E745" s="355"/>
      <c r="F745" s="355"/>
      <c r="G745" s="355"/>
      <c r="H745" s="355"/>
    </row>
    <row r="746" spans="1:8" ht="15">
      <c r="A746" s="355"/>
      <c r="B746" s="355"/>
      <c r="C746" s="355"/>
      <c r="D746" s="355"/>
      <c r="E746" s="355"/>
      <c r="F746" s="355"/>
      <c r="G746" s="355"/>
      <c r="H746" s="355"/>
    </row>
    <row r="747" spans="1:8" ht="15">
      <c r="A747" s="355"/>
      <c r="B747" s="355"/>
      <c r="C747" s="355"/>
      <c r="D747" s="355"/>
      <c r="E747" s="355"/>
      <c r="F747" s="355"/>
      <c r="G747" s="355"/>
      <c r="H747" s="355"/>
    </row>
    <row r="748" spans="1:8" ht="15">
      <c r="A748" s="355"/>
      <c r="B748" s="355"/>
      <c r="C748" s="355"/>
      <c r="D748" s="355"/>
      <c r="E748" s="355"/>
      <c r="F748" s="355"/>
      <c r="G748" s="355"/>
      <c r="H748" s="355"/>
    </row>
    <row r="749" spans="1:8" ht="15">
      <c r="A749" s="355"/>
      <c r="B749" s="355"/>
      <c r="C749" s="355"/>
      <c r="D749" s="355"/>
      <c r="E749" s="355"/>
      <c r="F749" s="355"/>
      <c r="G749" s="355"/>
      <c r="H749" s="355"/>
    </row>
    <row r="750" spans="1:8" ht="15">
      <c r="A750" s="355"/>
      <c r="B750" s="355"/>
      <c r="C750" s="355"/>
      <c r="D750" s="355"/>
      <c r="E750" s="355"/>
      <c r="F750" s="355"/>
      <c r="G750" s="355"/>
      <c r="H750" s="355"/>
    </row>
    <row r="751" spans="1:8" ht="15">
      <c r="A751" s="355"/>
      <c r="B751" s="355"/>
      <c r="C751" s="355"/>
      <c r="D751" s="355"/>
      <c r="E751" s="355"/>
      <c r="F751" s="355"/>
      <c r="G751" s="355"/>
      <c r="H751" s="355"/>
    </row>
    <row r="752" spans="1:8" ht="15">
      <c r="A752" s="355"/>
      <c r="B752" s="355"/>
      <c r="C752" s="355"/>
      <c r="D752" s="355"/>
      <c r="E752" s="355"/>
      <c r="F752" s="355"/>
      <c r="G752" s="355"/>
      <c r="H752" s="355"/>
    </row>
    <row r="753" spans="1:8" ht="15">
      <c r="A753" s="355"/>
      <c r="B753" s="355"/>
      <c r="C753" s="355"/>
      <c r="D753" s="355"/>
      <c r="E753" s="355"/>
      <c r="F753" s="355"/>
      <c r="G753" s="355"/>
      <c r="H753" s="355"/>
    </row>
    <row r="754" spans="1:8" ht="15">
      <c r="A754" s="355"/>
      <c r="B754" s="355"/>
      <c r="C754" s="355"/>
      <c r="D754" s="355"/>
      <c r="E754" s="355"/>
      <c r="F754" s="355"/>
      <c r="G754" s="355"/>
      <c r="H754" s="355"/>
    </row>
    <row r="755" spans="1:8" ht="15">
      <c r="A755" s="355"/>
      <c r="B755" s="355"/>
      <c r="C755" s="355"/>
      <c r="D755" s="355"/>
      <c r="E755" s="355"/>
      <c r="F755" s="355"/>
      <c r="G755" s="355"/>
      <c r="H755" s="355"/>
    </row>
    <row r="756" spans="1:8" ht="15">
      <c r="A756" s="355"/>
      <c r="B756" s="355"/>
      <c r="C756" s="355"/>
      <c r="D756" s="355"/>
      <c r="E756" s="355"/>
      <c r="F756" s="355"/>
      <c r="G756" s="355"/>
      <c r="H756" s="355"/>
    </row>
    <row r="757" spans="1:8" ht="15">
      <c r="A757" s="355"/>
      <c r="B757" s="355"/>
      <c r="C757" s="355"/>
      <c r="D757" s="355"/>
      <c r="E757" s="355"/>
      <c r="F757" s="355"/>
      <c r="G757" s="355"/>
      <c r="H757" s="355"/>
    </row>
    <row r="758" spans="1:8" ht="15">
      <c r="A758" s="355"/>
      <c r="B758" s="355"/>
      <c r="C758" s="355"/>
      <c r="D758" s="355"/>
      <c r="E758" s="355"/>
      <c r="F758" s="355"/>
      <c r="G758" s="355"/>
      <c r="H758" s="355"/>
    </row>
    <row r="759" spans="1:8" ht="15">
      <c r="A759" s="355"/>
      <c r="B759" s="355"/>
      <c r="C759" s="355"/>
      <c r="D759" s="355"/>
      <c r="E759" s="355"/>
      <c r="F759" s="355"/>
      <c r="G759" s="355"/>
      <c r="H759" s="355"/>
    </row>
    <row r="760" spans="1:8" ht="15">
      <c r="A760" s="355"/>
      <c r="B760" s="355"/>
      <c r="C760" s="355"/>
      <c r="D760" s="355"/>
      <c r="E760" s="355"/>
      <c r="F760" s="355"/>
      <c r="G760" s="355"/>
      <c r="H760" s="355"/>
    </row>
    <row r="761" spans="1:8" ht="15">
      <c r="A761" s="355"/>
      <c r="B761" s="355"/>
      <c r="C761" s="355"/>
      <c r="D761" s="355"/>
      <c r="E761" s="355"/>
      <c r="F761" s="355"/>
      <c r="G761" s="355"/>
      <c r="H761" s="355"/>
    </row>
    <row r="762" spans="1:8" ht="15">
      <c r="A762" s="355"/>
      <c r="B762" s="355"/>
      <c r="C762" s="355"/>
      <c r="D762" s="355"/>
      <c r="E762" s="355"/>
      <c r="F762" s="355"/>
      <c r="G762" s="355"/>
      <c r="H762" s="355"/>
    </row>
    <row r="763" spans="1:8" ht="15">
      <c r="A763" s="355"/>
      <c r="B763" s="355"/>
      <c r="C763" s="355"/>
      <c r="D763" s="355"/>
      <c r="E763" s="355"/>
      <c r="F763" s="355"/>
      <c r="G763" s="355"/>
      <c r="H763" s="355"/>
    </row>
    <row r="764" spans="1:8" ht="15">
      <c r="A764" s="355"/>
      <c r="B764" s="355"/>
      <c r="C764" s="355"/>
      <c r="D764" s="355"/>
      <c r="E764" s="355"/>
      <c r="F764" s="355"/>
      <c r="G764" s="355"/>
      <c r="H764" s="355"/>
    </row>
    <row r="765" spans="1:8" ht="15">
      <c r="A765" s="355"/>
      <c r="B765" s="355"/>
      <c r="C765" s="355"/>
      <c r="D765" s="355"/>
      <c r="E765" s="355"/>
      <c r="F765" s="355"/>
      <c r="G765" s="355"/>
      <c r="H765" s="355"/>
    </row>
    <row r="766" spans="1:8" ht="15">
      <c r="A766" s="355"/>
      <c r="B766" s="355"/>
      <c r="C766" s="355"/>
      <c r="D766" s="355"/>
      <c r="E766" s="355"/>
      <c r="F766" s="355"/>
      <c r="G766" s="355"/>
      <c r="H766" s="355"/>
    </row>
    <row r="767" spans="1:8" ht="15">
      <c r="A767" s="355"/>
      <c r="B767" s="355"/>
      <c r="C767" s="355"/>
      <c r="D767" s="355"/>
      <c r="E767" s="355"/>
      <c r="F767" s="355"/>
      <c r="G767" s="355"/>
      <c r="H767" s="355"/>
    </row>
    <row r="768" spans="1:8" ht="15">
      <c r="A768" s="355"/>
      <c r="B768" s="355"/>
      <c r="C768" s="355"/>
      <c r="D768" s="355"/>
      <c r="E768" s="355"/>
      <c r="F768" s="355"/>
      <c r="G768" s="355"/>
      <c r="H768" s="355"/>
    </row>
    <row r="769" spans="1:8" ht="15">
      <c r="A769" s="355"/>
      <c r="B769" s="355"/>
      <c r="C769" s="355"/>
      <c r="D769" s="355"/>
      <c r="E769" s="355"/>
      <c r="F769" s="355"/>
      <c r="G769" s="355"/>
      <c r="H769" s="355"/>
    </row>
    <row r="770" spans="1:8" ht="15">
      <c r="A770" s="355"/>
      <c r="B770" s="355"/>
      <c r="C770" s="355"/>
      <c r="D770" s="355"/>
      <c r="E770" s="355"/>
      <c r="F770" s="355"/>
      <c r="G770" s="355"/>
      <c r="H770" s="355"/>
    </row>
    <row r="771" spans="1:8" ht="15">
      <c r="A771" s="355"/>
      <c r="B771" s="355"/>
      <c r="C771" s="355"/>
      <c r="D771" s="355"/>
      <c r="E771" s="355"/>
      <c r="F771" s="355"/>
      <c r="G771" s="355"/>
      <c r="H771" s="355"/>
    </row>
    <row r="772" spans="1:8" ht="15">
      <c r="A772" s="355"/>
      <c r="B772" s="355"/>
      <c r="C772" s="355"/>
      <c r="D772" s="355"/>
      <c r="E772" s="355"/>
      <c r="F772" s="355"/>
      <c r="G772" s="355"/>
      <c r="H772" s="355"/>
    </row>
    <row r="773" spans="1:8" ht="15">
      <c r="A773" s="355"/>
      <c r="B773" s="355"/>
      <c r="C773" s="355"/>
      <c r="D773" s="355"/>
      <c r="E773" s="355"/>
      <c r="F773" s="355"/>
      <c r="G773" s="355"/>
      <c r="H773" s="355"/>
    </row>
    <row r="774" spans="1:8" ht="15">
      <c r="A774" s="355"/>
      <c r="B774" s="355"/>
      <c r="C774" s="355"/>
      <c r="D774" s="355"/>
      <c r="E774" s="355"/>
      <c r="F774" s="355"/>
      <c r="G774" s="355"/>
      <c r="H774" s="355"/>
    </row>
    <row r="775" spans="1:8" ht="15">
      <c r="A775" s="355"/>
      <c r="B775" s="355"/>
      <c r="C775" s="355"/>
      <c r="D775" s="355"/>
      <c r="E775" s="355"/>
      <c r="F775" s="355"/>
      <c r="G775" s="355"/>
      <c r="H775" s="355"/>
    </row>
    <row r="776" spans="1:8" ht="15">
      <c r="A776" s="355"/>
      <c r="B776" s="355"/>
      <c r="C776" s="355"/>
      <c r="D776" s="355"/>
      <c r="E776" s="355"/>
      <c r="F776" s="355"/>
      <c r="G776" s="355"/>
      <c r="H776" s="355"/>
    </row>
    <row r="777" spans="1:8" ht="15">
      <c r="A777" s="355"/>
      <c r="B777" s="355"/>
      <c r="C777" s="355"/>
      <c r="D777" s="355"/>
      <c r="E777" s="355"/>
      <c r="F777" s="355"/>
      <c r="G777" s="355"/>
      <c r="H777" s="355"/>
    </row>
    <row r="778" spans="1:8" ht="15">
      <c r="A778" s="355"/>
      <c r="B778" s="355"/>
      <c r="C778" s="355"/>
      <c r="D778" s="355"/>
      <c r="E778" s="355"/>
      <c r="F778" s="355"/>
      <c r="G778" s="355"/>
      <c r="H778" s="355"/>
    </row>
    <row r="779" spans="1:8" ht="15">
      <c r="A779" s="355"/>
      <c r="B779" s="355"/>
      <c r="C779" s="355"/>
      <c r="D779" s="355"/>
      <c r="E779" s="355"/>
      <c r="F779" s="355"/>
      <c r="G779" s="355"/>
      <c r="H779" s="355"/>
    </row>
    <row r="780" spans="1:8" ht="15">
      <c r="A780" s="355"/>
      <c r="B780" s="355"/>
      <c r="C780" s="355"/>
      <c r="D780" s="355"/>
      <c r="E780" s="355"/>
      <c r="F780" s="355"/>
      <c r="G780" s="355"/>
      <c r="H780" s="355"/>
    </row>
    <row r="781" spans="1:8" ht="15">
      <c r="A781" s="355"/>
      <c r="B781" s="355"/>
      <c r="C781" s="355"/>
      <c r="D781" s="355"/>
      <c r="E781" s="355"/>
      <c r="F781" s="355"/>
      <c r="G781" s="355"/>
      <c r="H781" s="355"/>
    </row>
    <row r="782" spans="1:8" ht="15">
      <c r="A782" s="355"/>
      <c r="B782" s="355"/>
      <c r="C782" s="355"/>
      <c r="D782" s="355"/>
      <c r="E782" s="355"/>
      <c r="F782" s="355"/>
      <c r="G782" s="355"/>
      <c r="H782" s="355"/>
    </row>
    <row r="783" spans="1:8" ht="15">
      <c r="A783" s="355"/>
      <c r="B783" s="355"/>
      <c r="C783" s="355"/>
      <c r="D783" s="355"/>
      <c r="E783" s="355"/>
      <c r="F783" s="355"/>
      <c r="G783" s="355"/>
      <c r="H783" s="355"/>
    </row>
    <row r="784" spans="1:8" ht="15">
      <c r="A784" s="355"/>
      <c r="B784" s="355"/>
      <c r="C784" s="355"/>
      <c r="D784" s="355"/>
      <c r="E784" s="355"/>
      <c r="F784" s="355"/>
      <c r="G784" s="355"/>
      <c r="H784" s="355"/>
    </row>
    <row r="785" spans="1:8" ht="15">
      <c r="A785" s="355"/>
      <c r="B785" s="355"/>
      <c r="C785" s="355"/>
      <c r="D785" s="355"/>
      <c r="E785" s="355"/>
      <c r="F785" s="355"/>
      <c r="G785" s="355"/>
      <c r="H785" s="355"/>
    </row>
    <row r="786" spans="1:8" ht="15">
      <c r="A786" s="355"/>
      <c r="B786" s="355"/>
      <c r="C786" s="355"/>
      <c r="D786" s="355"/>
      <c r="E786" s="355"/>
      <c r="F786" s="355"/>
      <c r="G786" s="355"/>
      <c r="H786" s="355"/>
    </row>
    <row r="787" spans="1:8" ht="15">
      <c r="A787" s="355"/>
      <c r="B787" s="355"/>
      <c r="C787" s="355"/>
      <c r="D787" s="355"/>
      <c r="E787" s="355"/>
      <c r="F787" s="355"/>
      <c r="G787" s="355"/>
      <c r="H787" s="355"/>
    </row>
    <row r="788" spans="1:8" ht="15">
      <c r="A788" s="355"/>
      <c r="B788" s="355"/>
      <c r="C788" s="355"/>
      <c r="D788" s="355"/>
      <c r="E788" s="355"/>
      <c r="F788" s="355"/>
      <c r="G788" s="355"/>
      <c r="H788" s="355"/>
    </row>
    <row r="789" spans="1:8" ht="15">
      <c r="A789" s="355"/>
      <c r="B789" s="355"/>
      <c r="C789" s="355"/>
      <c r="D789" s="355"/>
      <c r="E789" s="355"/>
      <c r="F789" s="355"/>
      <c r="G789" s="355"/>
      <c r="H789" s="355"/>
    </row>
    <row r="790" spans="1:8" ht="15">
      <c r="A790" s="355"/>
      <c r="B790" s="355"/>
      <c r="C790" s="355"/>
      <c r="D790" s="355"/>
      <c r="E790" s="355"/>
      <c r="F790" s="355"/>
      <c r="G790" s="355"/>
      <c r="H790" s="355"/>
    </row>
    <row r="791" spans="1:8" ht="15">
      <c r="A791" s="355"/>
      <c r="B791" s="355"/>
      <c r="C791" s="355"/>
      <c r="D791" s="355"/>
      <c r="E791" s="355"/>
      <c r="F791" s="355"/>
      <c r="G791" s="355"/>
      <c r="H791" s="355"/>
    </row>
    <row r="792" spans="1:8" ht="15">
      <c r="A792" s="355"/>
      <c r="B792" s="355"/>
      <c r="C792" s="355"/>
      <c r="D792" s="355"/>
      <c r="E792" s="355"/>
      <c r="F792" s="355"/>
      <c r="G792" s="355"/>
      <c r="H792" s="355"/>
    </row>
    <row r="793" spans="1:8" ht="15">
      <c r="A793" s="355"/>
      <c r="B793" s="355"/>
      <c r="C793" s="355"/>
      <c r="D793" s="355"/>
      <c r="E793" s="355"/>
      <c r="F793" s="355"/>
      <c r="G793" s="355"/>
      <c r="H793" s="355"/>
    </row>
    <row r="794" spans="1:8" ht="15">
      <c r="A794" s="355"/>
      <c r="B794" s="355"/>
      <c r="C794" s="355"/>
      <c r="D794" s="355"/>
      <c r="E794" s="355"/>
      <c r="F794" s="355"/>
      <c r="G794" s="355"/>
      <c r="H794" s="355"/>
    </row>
    <row r="795" spans="1:8" ht="15">
      <c r="A795" s="355"/>
      <c r="B795" s="355"/>
      <c r="C795" s="355"/>
      <c r="D795" s="355"/>
      <c r="E795" s="355"/>
      <c r="F795" s="355"/>
      <c r="G795" s="355"/>
      <c r="H795" s="355"/>
    </row>
    <row r="796" spans="1:8" ht="15">
      <c r="A796" s="355"/>
      <c r="B796" s="355"/>
      <c r="C796" s="355"/>
      <c r="D796" s="355"/>
      <c r="E796" s="355"/>
      <c r="F796" s="355"/>
      <c r="G796" s="355"/>
      <c r="H796" s="355"/>
    </row>
    <row r="797" spans="1:8" ht="15">
      <c r="A797" s="355"/>
      <c r="B797" s="355"/>
      <c r="C797" s="355"/>
      <c r="D797" s="355"/>
      <c r="E797" s="355"/>
      <c r="F797" s="355"/>
      <c r="G797" s="355"/>
      <c r="H797" s="355"/>
    </row>
    <row r="798" spans="1:8" ht="15">
      <c r="A798" s="355"/>
      <c r="B798" s="355"/>
      <c r="C798" s="355"/>
      <c r="D798" s="355"/>
      <c r="E798" s="355"/>
      <c r="F798" s="355"/>
      <c r="G798" s="355"/>
      <c r="H798" s="355"/>
    </row>
    <row r="799" spans="1:8" ht="15">
      <c r="A799" s="355"/>
      <c r="B799" s="355"/>
      <c r="C799" s="355"/>
      <c r="D799" s="355"/>
      <c r="E799" s="355"/>
      <c r="F799" s="355"/>
      <c r="G799" s="355"/>
      <c r="H799" s="355"/>
    </row>
    <row r="800" spans="1:8" ht="15">
      <c r="A800" s="355"/>
      <c r="B800" s="355"/>
      <c r="C800" s="355"/>
      <c r="D800" s="355"/>
      <c r="E800" s="355"/>
      <c r="F800" s="355"/>
      <c r="G800" s="355"/>
      <c r="H800" s="355"/>
    </row>
    <row r="801" spans="1:8" ht="15">
      <c r="A801" s="355"/>
      <c r="B801" s="355"/>
      <c r="C801" s="355"/>
      <c r="D801" s="355"/>
      <c r="E801" s="355"/>
      <c r="F801" s="355"/>
      <c r="G801" s="355"/>
      <c r="H801" s="355"/>
    </row>
    <row r="802" spans="1:8" ht="15">
      <c r="A802" s="355"/>
      <c r="B802" s="355"/>
      <c r="C802" s="355"/>
      <c r="D802" s="355"/>
      <c r="E802" s="355"/>
      <c r="F802" s="355"/>
      <c r="G802" s="355"/>
      <c r="H802" s="355"/>
    </row>
    <row r="803" spans="1:8" ht="15">
      <c r="A803" s="355"/>
      <c r="B803" s="355"/>
      <c r="C803" s="355"/>
      <c r="D803" s="355"/>
      <c r="E803" s="355"/>
      <c r="F803" s="355"/>
      <c r="G803" s="355"/>
      <c r="H803" s="355"/>
    </row>
    <row r="804" spans="1:8" ht="15">
      <c r="A804" s="355"/>
      <c r="B804" s="355"/>
      <c r="C804" s="355"/>
      <c r="D804" s="355"/>
      <c r="E804" s="355"/>
      <c r="F804" s="355"/>
      <c r="G804" s="355"/>
      <c r="H804" s="355"/>
    </row>
    <row r="805" spans="1:8" ht="15">
      <c r="A805" s="355"/>
      <c r="B805" s="355"/>
      <c r="C805" s="355"/>
      <c r="D805" s="355"/>
      <c r="E805" s="355"/>
      <c r="F805" s="355"/>
      <c r="G805" s="355"/>
      <c r="H805" s="355"/>
    </row>
    <row r="806" spans="1:8" ht="15">
      <c r="A806" s="355"/>
      <c r="B806" s="355"/>
      <c r="C806" s="355"/>
      <c r="D806" s="355"/>
      <c r="E806" s="355"/>
      <c r="F806" s="355"/>
      <c r="G806" s="355"/>
      <c r="H806" s="355"/>
    </row>
    <row r="807" spans="1:8" ht="15">
      <c r="A807" s="355"/>
      <c r="B807" s="355"/>
      <c r="C807" s="355"/>
      <c r="D807" s="355"/>
      <c r="E807" s="355"/>
      <c r="F807" s="355"/>
      <c r="G807" s="355"/>
      <c r="H807" s="355"/>
    </row>
    <row r="808" spans="1:8" ht="15">
      <c r="A808" s="355"/>
      <c r="B808" s="355"/>
      <c r="C808" s="355"/>
      <c r="D808" s="355"/>
      <c r="E808" s="355"/>
      <c r="F808" s="355"/>
      <c r="G808" s="355"/>
      <c r="H808" s="355"/>
    </row>
    <row r="809" spans="1:8" ht="15">
      <c r="A809" s="355"/>
      <c r="B809" s="355"/>
      <c r="C809" s="355"/>
      <c r="D809" s="355"/>
      <c r="E809" s="355"/>
      <c r="F809" s="355"/>
      <c r="G809" s="355"/>
      <c r="H809" s="355"/>
    </row>
    <row r="810" spans="1:8" ht="15">
      <c r="A810" s="355"/>
      <c r="B810" s="355"/>
      <c r="C810" s="355"/>
      <c r="D810" s="355"/>
      <c r="E810" s="355"/>
      <c r="F810" s="355"/>
      <c r="G810" s="355"/>
      <c r="H810" s="355"/>
    </row>
    <row r="811" spans="1:8" ht="15">
      <c r="A811" s="355"/>
      <c r="B811" s="355"/>
      <c r="C811" s="355"/>
      <c r="D811" s="355"/>
      <c r="E811" s="355"/>
      <c r="F811" s="355"/>
      <c r="G811" s="355"/>
      <c r="H811" s="355"/>
    </row>
    <row r="812" spans="1:8" ht="15">
      <c r="A812" s="355"/>
      <c r="B812" s="355"/>
      <c r="C812" s="355"/>
      <c r="D812" s="355"/>
      <c r="E812" s="355"/>
      <c r="F812" s="355"/>
      <c r="G812" s="355"/>
      <c r="H812" s="355"/>
    </row>
    <row r="813" spans="1:8" ht="15">
      <c r="A813" s="355"/>
      <c r="B813" s="355"/>
      <c r="C813" s="355"/>
      <c r="D813" s="355"/>
      <c r="E813" s="355"/>
      <c r="F813" s="355"/>
      <c r="G813" s="355"/>
      <c r="H813" s="355"/>
    </row>
    <row r="814" spans="1:8" ht="15">
      <c r="A814" s="355"/>
      <c r="B814" s="355"/>
      <c r="C814" s="355"/>
      <c r="D814" s="355"/>
      <c r="E814" s="355"/>
      <c r="F814" s="355"/>
      <c r="G814" s="355"/>
      <c r="H814" s="355"/>
    </row>
    <row r="815" spans="1:8" ht="15">
      <c r="A815" s="355"/>
      <c r="B815" s="355"/>
      <c r="C815" s="355"/>
      <c r="D815" s="355"/>
      <c r="E815" s="355"/>
      <c r="F815" s="355"/>
      <c r="G815" s="355"/>
      <c r="H815" s="355"/>
    </row>
    <row r="816" spans="1:8" ht="15">
      <c r="A816" s="355"/>
      <c r="B816" s="355"/>
      <c r="C816" s="355"/>
      <c r="D816" s="355"/>
      <c r="E816" s="355"/>
      <c r="F816" s="355"/>
      <c r="G816" s="355"/>
      <c r="H816" s="355"/>
    </row>
    <row r="817" spans="1:8" ht="15">
      <c r="A817" s="355"/>
      <c r="B817" s="355"/>
      <c r="C817" s="355"/>
      <c r="D817" s="355"/>
      <c r="E817" s="355"/>
      <c r="F817" s="355"/>
      <c r="G817" s="355"/>
      <c r="H817" s="355"/>
    </row>
    <row r="818" spans="1:8" ht="15">
      <c r="A818" s="355"/>
      <c r="B818" s="355"/>
      <c r="C818" s="355"/>
      <c r="D818" s="355"/>
      <c r="E818" s="355"/>
      <c r="F818" s="355"/>
      <c r="G818" s="355"/>
      <c r="H818" s="355"/>
    </row>
    <row r="819" spans="1:8" ht="15">
      <c r="A819" s="355"/>
      <c r="B819" s="355"/>
      <c r="C819" s="355"/>
      <c r="D819" s="355"/>
      <c r="E819" s="355"/>
      <c r="F819" s="355"/>
      <c r="G819" s="355"/>
      <c r="H819" s="355"/>
    </row>
  </sheetData>
  <sheetProtection/>
  <mergeCells count="9">
    <mergeCell ref="F32:H32"/>
    <mergeCell ref="C33:E33"/>
    <mergeCell ref="G34:H34"/>
    <mergeCell ref="G35:H35"/>
    <mergeCell ref="F31:H31"/>
    <mergeCell ref="A1:B1"/>
    <mergeCell ref="A2:B2"/>
    <mergeCell ref="B30:C30"/>
    <mergeCell ref="A4:H4"/>
  </mergeCells>
  <printOptions horizontalCentered="1"/>
  <pageMargins left="0.25" right="0.05" top="0.75" bottom="0.5" header="0.37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F5"/>
    </sheetView>
  </sheetViews>
  <sheetFormatPr defaultColWidth="8.8515625" defaultRowHeight="12.75"/>
  <cols>
    <col min="1" max="1" width="4.8515625" style="353" customWidth="1"/>
    <col min="2" max="2" width="52.7109375" style="353" customWidth="1"/>
    <col min="3" max="3" width="14.7109375" style="409" customWidth="1"/>
    <col min="4" max="4" width="11.57421875" style="353" customWidth="1"/>
    <col min="5" max="5" width="11.7109375" style="353" customWidth="1"/>
    <col min="6" max="16384" width="8.8515625" style="353" customWidth="1"/>
  </cols>
  <sheetData>
    <row r="1" spans="1:5" ht="15">
      <c r="A1" s="770" t="s">
        <v>870</v>
      </c>
      <c r="B1" s="771"/>
      <c r="E1" s="356" t="s">
        <v>572</v>
      </c>
    </row>
    <row r="2" spans="1:2" ht="15">
      <c r="A2" s="770" t="s">
        <v>858</v>
      </c>
      <c r="B2" s="771"/>
    </row>
    <row r="3" spans="4:6" ht="15">
      <c r="D3" s="799"/>
      <c r="E3" s="799"/>
      <c r="F3" s="799"/>
    </row>
    <row r="4" spans="2:5" ht="27.75" customHeight="1">
      <c r="B4" s="795" t="s">
        <v>63</v>
      </c>
      <c r="C4" s="795"/>
      <c r="D4" s="795"/>
      <c r="E4" s="795"/>
    </row>
    <row r="5" spans="2:5" ht="23.25" customHeight="1">
      <c r="B5" s="800" t="s">
        <v>64</v>
      </c>
      <c r="C5" s="800"/>
      <c r="D5" s="800"/>
      <c r="E5" s="800"/>
    </row>
    <row r="6" spans="2:12" ht="15.75" thickBot="1">
      <c r="B6" s="356" t="s">
        <v>573</v>
      </c>
      <c r="E6" s="387" t="s">
        <v>625</v>
      </c>
      <c r="I6" s="795"/>
      <c r="J6" s="795"/>
      <c r="K6" s="795"/>
      <c r="L6" s="795"/>
    </row>
    <row r="7" spans="1:5" ht="31.5" customHeight="1" thickTop="1">
      <c r="A7" s="403" t="s">
        <v>65</v>
      </c>
      <c r="B7" s="410" t="s">
        <v>574</v>
      </c>
      <c r="C7" s="411" t="s">
        <v>291</v>
      </c>
      <c r="D7" s="404" t="s">
        <v>1018</v>
      </c>
      <c r="E7" s="405" t="s">
        <v>819</v>
      </c>
    </row>
    <row r="8" spans="1:5" ht="15">
      <c r="A8" s="412" t="s">
        <v>252</v>
      </c>
      <c r="B8" s="413" t="s">
        <v>253</v>
      </c>
      <c r="C8" s="414" t="s">
        <v>254</v>
      </c>
      <c r="D8" s="413">
        <v>1</v>
      </c>
      <c r="E8" s="415">
        <v>2</v>
      </c>
    </row>
    <row r="9" spans="1:5" ht="30">
      <c r="A9" s="801">
        <v>1</v>
      </c>
      <c r="B9" s="211" t="s">
        <v>575</v>
      </c>
      <c r="C9" s="414" t="s">
        <v>276</v>
      </c>
      <c r="D9" s="416">
        <f>D10+D11</f>
        <v>0</v>
      </c>
      <c r="E9" s="417">
        <f>E10+E11</f>
        <v>0</v>
      </c>
    </row>
    <row r="10" spans="1:5" ht="15">
      <c r="A10" s="801"/>
      <c r="B10" s="418" t="s">
        <v>576</v>
      </c>
      <c r="C10" s="419" t="s">
        <v>277</v>
      </c>
      <c r="D10" s="420"/>
      <c r="E10" s="421"/>
    </row>
    <row r="11" spans="1:5" ht="15">
      <c r="A11" s="801"/>
      <c r="B11" s="418" t="s">
        <v>577</v>
      </c>
      <c r="C11" s="419" t="s">
        <v>278</v>
      </c>
      <c r="D11" s="422"/>
      <c r="E11" s="423"/>
    </row>
    <row r="12" spans="1:5" ht="30">
      <c r="A12" s="781">
        <v>2</v>
      </c>
      <c r="B12" s="212" t="s">
        <v>578</v>
      </c>
      <c r="C12" s="414" t="s">
        <v>279</v>
      </c>
      <c r="D12" s="424">
        <f>D13+D14</f>
        <v>0</v>
      </c>
      <c r="E12" s="425">
        <f>E13+E14</f>
        <v>0</v>
      </c>
    </row>
    <row r="13" spans="1:5" ht="15">
      <c r="A13" s="781"/>
      <c r="B13" s="418" t="s">
        <v>576</v>
      </c>
      <c r="C13" s="419" t="s">
        <v>280</v>
      </c>
      <c r="D13" s="422"/>
      <c r="E13" s="426"/>
    </row>
    <row r="14" spans="1:5" ht="15">
      <c r="A14" s="781"/>
      <c r="B14" s="418" t="s">
        <v>577</v>
      </c>
      <c r="C14" s="419" t="s">
        <v>281</v>
      </c>
      <c r="D14" s="422"/>
      <c r="E14" s="423"/>
    </row>
    <row r="15" spans="1:5" ht="30">
      <c r="A15" s="798">
        <v>3</v>
      </c>
      <c r="B15" s="211" t="s">
        <v>579</v>
      </c>
      <c r="C15" s="414" t="s">
        <v>282</v>
      </c>
      <c r="D15" s="424">
        <f>D16+D17</f>
        <v>0</v>
      </c>
      <c r="E15" s="425">
        <f>E16+E17</f>
        <v>0</v>
      </c>
    </row>
    <row r="16" spans="1:5" ht="15">
      <c r="A16" s="798"/>
      <c r="B16" s="418" t="s">
        <v>576</v>
      </c>
      <c r="C16" s="419" t="s">
        <v>283</v>
      </c>
      <c r="D16" s="422"/>
      <c r="E16" s="426"/>
    </row>
    <row r="17" spans="1:5" ht="15">
      <c r="A17" s="798"/>
      <c r="B17" s="418" t="s">
        <v>577</v>
      </c>
      <c r="C17" s="419" t="s">
        <v>284</v>
      </c>
      <c r="D17" s="422"/>
      <c r="E17" s="423"/>
    </row>
    <row r="18" spans="1:5" ht="53.25" customHeight="1">
      <c r="A18" s="406">
        <v>4</v>
      </c>
      <c r="B18" s="211" t="s">
        <v>580</v>
      </c>
      <c r="C18" s="414" t="s">
        <v>417</v>
      </c>
      <c r="D18" s="424">
        <f>D19+D20</f>
        <v>0</v>
      </c>
      <c r="E18" s="425">
        <f>E19+E20</f>
        <v>0</v>
      </c>
    </row>
    <row r="19" spans="1:5" ht="15">
      <c r="A19" s="406"/>
      <c r="B19" s="418" t="s">
        <v>576</v>
      </c>
      <c r="C19" s="419" t="s">
        <v>418</v>
      </c>
      <c r="D19" s="422"/>
      <c r="E19" s="426"/>
    </row>
    <row r="20" spans="1:5" ht="15">
      <c r="A20" s="406"/>
      <c r="B20" s="418" t="s">
        <v>577</v>
      </c>
      <c r="C20" s="419" t="s">
        <v>419</v>
      </c>
      <c r="D20" s="422"/>
      <c r="E20" s="423"/>
    </row>
    <row r="21" spans="1:5" ht="45">
      <c r="A21" s="781">
        <v>5</v>
      </c>
      <c r="B21" s="213" t="s">
        <v>581</v>
      </c>
      <c r="C21" s="414" t="s">
        <v>420</v>
      </c>
      <c r="D21" s="424">
        <f>D22+D23</f>
        <v>0</v>
      </c>
      <c r="E21" s="425">
        <f>E22+E23</f>
        <v>0</v>
      </c>
    </row>
    <row r="22" spans="1:5" ht="15">
      <c r="A22" s="781"/>
      <c r="B22" s="418" t="s">
        <v>576</v>
      </c>
      <c r="C22" s="419" t="s">
        <v>421</v>
      </c>
      <c r="D22" s="422"/>
      <c r="E22" s="426"/>
    </row>
    <row r="23" spans="1:5" ht="15">
      <c r="A23" s="781"/>
      <c r="B23" s="418" t="s">
        <v>577</v>
      </c>
      <c r="C23" s="419" t="s">
        <v>422</v>
      </c>
      <c r="D23" s="422"/>
      <c r="E23" s="423"/>
    </row>
    <row r="24" spans="1:5" ht="90">
      <c r="A24" s="802">
        <v>6</v>
      </c>
      <c r="B24" s="210" t="s">
        <v>582</v>
      </c>
      <c r="C24" s="414" t="s">
        <v>423</v>
      </c>
      <c r="D24" s="427">
        <f>D25+D26</f>
        <v>0</v>
      </c>
      <c r="E24" s="428">
        <f>E25+E26</f>
        <v>3</v>
      </c>
    </row>
    <row r="25" spans="1:5" ht="15">
      <c r="A25" s="802"/>
      <c r="B25" s="418" t="s">
        <v>576</v>
      </c>
      <c r="C25" s="419" t="s">
        <v>424</v>
      </c>
      <c r="D25" s="422"/>
      <c r="E25" s="372">
        <v>3</v>
      </c>
    </row>
    <row r="26" spans="1:5" ht="15">
      <c r="A26" s="802"/>
      <c r="B26" s="418" t="s">
        <v>577</v>
      </c>
      <c r="C26" s="419" t="s">
        <v>425</v>
      </c>
      <c r="D26" s="422"/>
      <c r="E26" s="423"/>
    </row>
    <row r="27" spans="1:5" ht="15.75" thickBot="1">
      <c r="A27" s="408">
        <v>7</v>
      </c>
      <c r="B27" s="429" t="s">
        <v>583</v>
      </c>
      <c r="C27" s="430" t="s">
        <v>427</v>
      </c>
      <c r="D27" s="431">
        <f>D9+D12+D15+D18+D21+D24</f>
        <v>0</v>
      </c>
      <c r="E27" s="432">
        <f>E9+E12+E15+E18+E21+E24</f>
        <v>3</v>
      </c>
    </row>
    <row r="28" spans="1:5" ht="15.75" thickTop="1">
      <c r="A28" s="433"/>
      <c r="B28" s="240"/>
      <c r="C28" s="434"/>
      <c r="D28" s="240"/>
      <c r="E28" s="355"/>
    </row>
    <row r="29" spans="1:5" ht="35.25" customHeight="1">
      <c r="A29" s="433"/>
      <c r="B29" s="797" t="s">
        <v>584</v>
      </c>
      <c r="C29" s="797"/>
      <c r="D29" s="797"/>
      <c r="E29" s="797"/>
    </row>
    <row r="30" spans="1:5" ht="15">
      <c r="A30" s="433"/>
      <c r="B30" s="240"/>
      <c r="C30" s="240"/>
      <c r="D30" s="240"/>
      <c r="E30" s="240"/>
    </row>
    <row r="31" spans="2:5" s="241" customFormat="1" ht="15" customHeight="1">
      <c r="B31" s="266" t="s">
        <v>59</v>
      </c>
      <c r="C31" s="768" t="s">
        <v>58</v>
      </c>
      <c r="D31" s="768"/>
      <c r="E31" s="768"/>
    </row>
    <row r="32" spans="2:6" s="241" customFormat="1" ht="18" customHeight="1">
      <c r="B32" s="266" t="s">
        <v>865</v>
      </c>
      <c r="C32" s="768" t="s">
        <v>866</v>
      </c>
      <c r="D32" s="768"/>
      <c r="E32" s="768"/>
      <c r="F32" s="263"/>
    </row>
    <row r="33" spans="2:5" ht="15">
      <c r="B33" s="241"/>
      <c r="C33" s="241"/>
      <c r="D33" s="241"/>
      <c r="E33" s="241"/>
    </row>
    <row r="34" spans="4:5" ht="15">
      <c r="D34" s="768" t="s">
        <v>868</v>
      </c>
      <c r="E34" s="769"/>
    </row>
    <row r="35" spans="4:5" ht="15">
      <c r="D35" s="768" t="s">
        <v>869</v>
      </c>
      <c r="E35" s="769"/>
    </row>
  </sheetData>
  <sheetProtection/>
  <mergeCells count="16">
    <mergeCell ref="A9:A11"/>
    <mergeCell ref="I6:L6"/>
    <mergeCell ref="C31:E31"/>
    <mergeCell ref="C32:E32"/>
    <mergeCell ref="A21:A23"/>
    <mergeCell ref="A24:A26"/>
    <mergeCell ref="D34:E34"/>
    <mergeCell ref="D35:E35"/>
    <mergeCell ref="A1:B1"/>
    <mergeCell ref="A2:B2"/>
    <mergeCell ref="B29:E29"/>
    <mergeCell ref="A12:A14"/>
    <mergeCell ref="A15:A17"/>
    <mergeCell ref="D3:F3"/>
    <mergeCell ref="B4:E4"/>
    <mergeCell ref="B5:E5"/>
  </mergeCells>
  <printOptions/>
  <pageMargins left="0.75" right="0.25" top="0.26" bottom="0.2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1" sqref="A1:F5"/>
    </sheetView>
  </sheetViews>
  <sheetFormatPr defaultColWidth="9.140625" defaultRowHeight="12.75"/>
  <cols>
    <col min="1" max="1" width="3.57421875" style="438" customWidth="1"/>
    <col min="2" max="2" width="62.57421875" style="438" customWidth="1"/>
    <col min="3" max="3" width="7.00390625" style="438" customWidth="1"/>
    <col min="4" max="4" width="14.00390625" style="439" customWidth="1"/>
    <col min="5" max="6" width="15.00390625" style="439" customWidth="1"/>
    <col min="7" max="7" width="10.8515625" style="438" customWidth="1"/>
    <col min="8" max="16384" width="9.140625" style="438" customWidth="1"/>
  </cols>
  <sheetData>
    <row r="1" spans="1:2" ht="12.75">
      <c r="A1" s="770" t="s">
        <v>870</v>
      </c>
      <c r="B1" s="771"/>
    </row>
    <row r="2" spans="1:9" ht="15.75">
      <c r="A2" s="770" t="s">
        <v>858</v>
      </c>
      <c r="B2" s="771"/>
      <c r="C2" s="440"/>
      <c r="D2" s="441"/>
      <c r="E2" s="441"/>
      <c r="F2" s="441" t="s">
        <v>387</v>
      </c>
      <c r="G2" s="441"/>
      <c r="H2" s="441"/>
      <c r="I2" s="442"/>
    </row>
    <row r="3" spans="1:9" ht="15.75">
      <c r="A3" s="443"/>
      <c r="B3" s="442"/>
      <c r="C3" s="442"/>
      <c r="D3" s="444"/>
      <c r="E3" s="444"/>
      <c r="F3" s="444"/>
      <c r="G3" s="445"/>
      <c r="H3" s="442"/>
      <c r="I3" s="442"/>
    </row>
    <row r="4" spans="1:9" ht="18">
      <c r="A4" s="803" t="s">
        <v>66</v>
      </c>
      <c r="B4" s="803"/>
      <c r="C4" s="803"/>
      <c r="D4" s="803"/>
      <c r="E4" s="803"/>
      <c r="F4" s="803"/>
      <c r="G4" s="446"/>
      <c r="H4" s="442"/>
      <c r="I4" s="442"/>
    </row>
    <row r="5" spans="1:9" ht="12.75">
      <c r="A5" s="447" t="s">
        <v>388</v>
      </c>
      <c r="B5" s="804" t="s">
        <v>48</v>
      </c>
      <c r="C5" s="804"/>
      <c r="D5" s="804"/>
      <c r="E5" s="804"/>
      <c r="F5" s="804"/>
      <c r="G5" s="448"/>
      <c r="H5" s="447"/>
      <c r="I5" s="447"/>
    </row>
    <row r="6" spans="1:9" s="356" customFormat="1" ht="15.75" thickBot="1">
      <c r="A6" s="449"/>
      <c r="B6" s="449" t="s">
        <v>413</v>
      </c>
      <c r="C6" s="449"/>
      <c r="D6" s="450"/>
      <c r="E6" s="450"/>
      <c r="F6" s="450" t="s">
        <v>386</v>
      </c>
      <c r="G6" s="450"/>
      <c r="H6" s="451"/>
      <c r="I6" s="449"/>
    </row>
    <row r="7" spans="1:6" ht="20.25" customHeight="1" thickTop="1">
      <c r="A7" s="442"/>
      <c r="B7" s="452"/>
      <c r="C7" s="453"/>
      <c r="D7" s="805" t="s">
        <v>1018</v>
      </c>
      <c r="E7" s="807" t="s">
        <v>819</v>
      </c>
      <c r="F7" s="808"/>
    </row>
    <row r="8" spans="1:6" ht="12.75">
      <c r="A8" s="442"/>
      <c r="B8" s="454" t="s">
        <v>247</v>
      </c>
      <c r="C8" s="455" t="s">
        <v>289</v>
      </c>
      <c r="D8" s="806"/>
      <c r="E8" s="809" t="s">
        <v>1001</v>
      </c>
      <c r="F8" s="810" t="s">
        <v>1002</v>
      </c>
    </row>
    <row r="9" spans="1:6" ht="60.75" customHeight="1" thickBot="1">
      <c r="A9" s="442"/>
      <c r="B9" s="456"/>
      <c r="C9" s="455" t="s">
        <v>249</v>
      </c>
      <c r="D9" s="806"/>
      <c r="E9" s="809"/>
      <c r="F9" s="811"/>
    </row>
    <row r="10" spans="1:6" ht="13.5" thickBot="1">
      <c r="A10" s="442"/>
      <c r="B10" s="457" t="s">
        <v>252</v>
      </c>
      <c r="C10" s="458" t="s">
        <v>253</v>
      </c>
      <c r="D10" s="459" t="s">
        <v>276</v>
      </c>
      <c r="E10" s="459" t="s">
        <v>277</v>
      </c>
      <c r="F10" s="460" t="s">
        <v>278</v>
      </c>
    </row>
    <row r="11" spans="1:6" ht="13.5" thickBot="1">
      <c r="A11" s="442"/>
      <c r="B11" s="461" t="s">
        <v>501</v>
      </c>
      <c r="C11" s="462" t="s">
        <v>276</v>
      </c>
      <c r="D11" s="463">
        <f>D18+D25+D67+D74+D84+D90+D96</f>
        <v>0</v>
      </c>
      <c r="E11" s="463">
        <f>E18+E25+E67+E74+E84+E90+E96</f>
        <v>0</v>
      </c>
      <c r="F11" s="464">
        <f>F18+F25+F67+F74+F84+F90+F96</f>
        <v>0</v>
      </c>
    </row>
    <row r="12" spans="1:6" ht="12.75">
      <c r="A12" s="442"/>
      <c r="B12" s="465" t="s">
        <v>286</v>
      </c>
      <c r="C12" s="466"/>
      <c r="D12" s="467" t="s">
        <v>654</v>
      </c>
      <c r="E12" s="467" t="s">
        <v>654</v>
      </c>
      <c r="F12" s="468" t="s">
        <v>654</v>
      </c>
    </row>
    <row r="13" spans="1:6" ht="12.75">
      <c r="A13" s="442"/>
      <c r="B13" s="469" t="s">
        <v>502</v>
      </c>
      <c r="C13" s="470" t="s">
        <v>277</v>
      </c>
      <c r="D13" s="471">
        <f aca="true" t="shared" si="0" ref="D13:E15">D19+D26+D68+D75+D85+D91+D97</f>
        <v>0</v>
      </c>
      <c r="E13" s="471">
        <f t="shared" si="0"/>
        <v>0</v>
      </c>
      <c r="F13" s="472">
        <f>F19+F26+F68+F75+F85+F91+F97</f>
        <v>0</v>
      </c>
    </row>
    <row r="14" spans="1:6" ht="12.75">
      <c r="A14" s="442"/>
      <c r="B14" s="469" t="s">
        <v>503</v>
      </c>
      <c r="C14" s="473" t="s">
        <v>278</v>
      </c>
      <c r="D14" s="471">
        <f t="shared" si="0"/>
        <v>0</v>
      </c>
      <c r="E14" s="471">
        <f>E20+E27+E69+E76+E86+E92+E98</f>
        <v>0</v>
      </c>
      <c r="F14" s="472">
        <f>F20+F27+F69+F76+F86+F92+F98</f>
        <v>0</v>
      </c>
    </row>
    <row r="15" spans="1:6" ht="12.75">
      <c r="A15" s="442"/>
      <c r="B15" s="469" t="s">
        <v>504</v>
      </c>
      <c r="C15" s="474" t="s">
        <v>279</v>
      </c>
      <c r="D15" s="471">
        <f t="shared" si="0"/>
        <v>0</v>
      </c>
      <c r="E15" s="471">
        <f t="shared" si="0"/>
        <v>0</v>
      </c>
      <c r="F15" s="472">
        <f>F21+F28+F70+F77+F87+F93+F99</f>
        <v>0</v>
      </c>
    </row>
    <row r="16" spans="1:6" ht="12.75">
      <c r="A16" s="442"/>
      <c r="B16" s="469" t="s">
        <v>505</v>
      </c>
      <c r="C16" s="473" t="s">
        <v>280</v>
      </c>
      <c r="D16" s="471">
        <f aca="true" t="shared" si="1" ref="D16:F17">D23+D29+D72+D82+D88+D94+D100</f>
        <v>0</v>
      </c>
      <c r="E16" s="471">
        <f t="shared" si="1"/>
        <v>0</v>
      </c>
      <c r="F16" s="472">
        <f t="shared" si="1"/>
        <v>0</v>
      </c>
    </row>
    <row r="17" spans="1:6" ht="13.5" thickBot="1">
      <c r="A17" s="442"/>
      <c r="B17" s="475" t="s">
        <v>506</v>
      </c>
      <c r="C17" s="476" t="s">
        <v>281</v>
      </c>
      <c r="D17" s="477">
        <f t="shared" si="1"/>
        <v>0</v>
      </c>
      <c r="E17" s="477">
        <f t="shared" si="1"/>
        <v>0</v>
      </c>
      <c r="F17" s="478">
        <f t="shared" si="1"/>
        <v>0</v>
      </c>
    </row>
    <row r="18" spans="1:6" ht="33" customHeight="1" thickBot="1">
      <c r="A18" s="447"/>
      <c r="B18" s="479" t="s">
        <v>507</v>
      </c>
      <c r="C18" s="462" t="s">
        <v>282</v>
      </c>
      <c r="D18" s="480">
        <f>D19+D20+D21+D23+D24</f>
        <v>0</v>
      </c>
      <c r="E18" s="480">
        <f>E19+E20+E21+E23+E24</f>
        <v>0</v>
      </c>
      <c r="F18" s="481">
        <f>F19+F20+F21+F23+F24</f>
        <v>0</v>
      </c>
    </row>
    <row r="19" spans="1:6" ht="12.75">
      <c r="A19" s="447"/>
      <c r="B19" s="482" t="s">
        <v>508</v>
      </c>
      <c r="C19" s="483" t="s">
        <v>509</v>
      </c>
      <c r="D19" s="484"/>
      <c r="E19" s="484"/>
      <c r="F19" s="485"/>
    </row>
    <row r="20" spans="1:6" ht="12.75">
      <c r="A20" s="447"/>
      <c r="B20" s="469" t="s">
        <v>389</v>
      </c>
      <c r="C20" s="473" t="s">
        <v>283</v>
      </c>
      <c r="D20" s="471"/>
      <c r="E20" s="471"/>
      <c r="F20" s="472"/>
    </row>
    <row r="21" spans="1:6" ht="12.75">
      <c r="A21" s="447"/>
      <c r="B21" s="469" t="s">
        <v>510</v>
      </c>
      <c r="C21" s="474" t="s">
        <v>284</v>
      </c>
      <c r="D21" s="471"/>
      <c r="E21" s="471"/>
      <c r="F21" s="472"/>
    </row>
    <row r="22" spans="1:6" ht="12.75">
      <c r="A22" s="447"/>
      <c r="B22" s="469" t="s">
        <v>511</v>
      </c>
      <c r="C22" s="474" t="s">
        <v>512</v>
      </c>
      <c r="D22" s="471"/>
      <c r="E22" s="471"/>
      <c r="F22" s="472"/>
    </row>
    <row r="23" spans="1:6" ht="12.75">
      <c r="A23" s="447"/>
      <c r="B23" s="469" t="s">
        <v>416</v>
      </c>
      <c r="C23" s="473" t="s">
        <v>417</v>
      </c>
      <c r="D23" s="471"/>
      <c r="E23" s="471"/>
      <c r="F23" s="472"/>
    </row>
    <row r="24" spans="1:6" ht="13.5" thickBot="1">
      <c r="A24" s="447"/>
      <c r="B24" s="475" t="s">
        <v>391</v>
      </c>
      <c r="C24" s="476" t="s">
        <v>418</v>
      </c>
      <c r="D24" s="477"/>
      <c r="E24" s="477"/>
      <c r="F24" s="478"/>
    </row>
    <row r="25" spans="1:6" ht="26.25" thickBot="1">
      <c r="A25" s="447"/>
      <c r="B25" s="479" t="s">
        <v>513</v>
      </c>
      <c r="C25" s="462" t="s">
        <v>419</v>
      </c>
      <c r="D25" s="480">
        <f aca="true" t="shared" si="2" ref="D25:F26">D31+D37+D43+D61</f>
        <v>0</v>
      </c>
      <c r="E25" s="480">
        <f t="shared" si="2"/>
        <v>0</v>
      </c>
      <c r="F25" s="481">
        <f t="shared" si="2"/>
        <v>0</v>
      </c>
    </row>
    <row r="26" spans="1:6" ht="12.75">
      <c r="A26" s="447"/>
      <c r="B26" s="482" t="s">
        <v>514</v>
      </c>
      <c r="C26" s="486" t="s">
        <v>1037</v>
      </c>
      <c r="D26" s="484">
        <f t="shared" si="2"/>
        <v>0</v>
      </c>
      <c r="E26" s="484">
        <f t="shared" si="2"/>
        <v>0</v>
      </c>
      <c r="F26" s="485">
        <f t="shared" si="2"/>
        <v>0</v>
      </c>
    </row>
    <row r="27" spans="1:6" ht="12.75">
      <c r="A27" s="447"/>
      <c r="B27" s="469" t="s">
        <v>515</v>
      </c>
      <c r="C27" s="474" t="s">
        <v>420</v>
      </c>
      <c r="D27" s="471">
        <f aca="true" t="shared" si="3" ref="D27:E30">D33+D39+D45+D63</f>
        <v>0</v>
      </c>
      <c r="E27" s="471">
        <f t="shared" si="3"/>
        <v>0</v>
      </c>
      <c r="F27" s="472">
        <f>F33+F39+F45+F63</f>
        <v>0</v>
      </c>
    </row>
    <row r="28" spans="1:6" ht="12.75">
      <c r="A28" s="447"/>
      <c r="B28" s="469" t="s">
        <v>516</v>
      </c>
      <c r="C28" s="473" t="s">
        <v>421</v>
      </c>
      <c r="D28" s="471">
        <f t="shared" si="3"/>
        <v>0</v>
      </c>
      <c r="E28" s="471">
        <f t="shared" si="3"/>
        <v>0</v>
      </c>
      <c r="F28" s="472">
        <f>F34+F40+F46+F64</f>
        <v>0</v>
      </c>
    </row>
    <row r="29" spans="1:6" ht="12.75">
      <c r="A29" s="447"/>
      <c r="B29" s="469" t="s">
        <v>517</v>
      </c>
      <c r="C29" s="474" t="s">
        <v>422</v>
      </c>
      <c r="D29" s="471">
        <f t="shared" si="3"/>
        <v>0</v>
      </c>
      <c r="E29" s="471">
        <f t="shared" si="3"/>
        <v>0</v>
      </c>
      <c r="F29" s="472">
        <f>F35+F41+F47+F65</f>
        <v>0</v>
      </c>
    </row>
    <row r="30" spans="1:6" ht="13.5" thickBot="1">
      <c r="A30" s="447"/>
      <c r="B30" s="475" t="s">
        <v>518</v>
      </c>
      <c r="C30" s="487" t="s">
        <v>423</v>
      </c>
      <c r="D30" s="477">
        <f t="shared" si="3"/>
        <v>0</v>
      </c>
      <c r="E30" s="477">
        <f t="shared" si="3"/>
        <v>0</v>
      </c>
      <c r="F30" s="478">
        <f>F36+F42+F48+F66</f>
        <v>0</v>
      </c>
    </row>
    <row r="31" spans="1:6" ht="27" customHeight="1" thickBot="1">
      <c r="A31" s="447"/>
      <c r="B31" s="436" t="s">
        <v>519</v>
      </c>
      <c r="C31" s="462" t="s">
        <v>424</v>
      </c>
      <c r="D31" s="480">
        <f>D32+D33+D34+D35+D36</f>
        <v>0</v>
      </c>
      <c r="E31" s="480">
        <f>E32+E33+E34+E35+E36</f>
        <v>0</v>
      </c>
      <c r="F31" s="481">
        <f>F32+F33+F34+F35+F36</f>
        <v>0</v>
      </c>
    </row>
    <row r="32" spans="1:6" ht="12.75">
      <c r="A32" s="447"/>
      <c r="B32" s="482" t="s">
        <v>520</v>
      </c>
      <c r="C32" s="488">
        <v>17.1</v>
      </c>
      <c r="D32" s="484"/>
      <c r="E32" s="484"/>
      <c r="F32" s="485"/>
    </row>
    <row r="33" spans="1:6" ht="12.75">
      <c r="A33" s="447"/>
      <c r="B33" s="469" t="s">
        <v>446</v>
      </c>
      <c r="C33" s="489" t="s">
        <v>521</v>
      </c>
      <c r="D33" s="471"/>
      <c r="E33" s="471"/>
      <c r="F33" s="472"/>
    </row>
    <row r="34" spans="1:6" ht="12.75">
      <c r="A34" s="447"/>
      <c r="B34" s="469" t="s">
        <v>448</v>
      </c>
      <c r="C34" s="470" t="s">
        <v>522</v>
      </c>
      <c r="D34" s="471"/>
      <c r="E34" s="471"/>
      <c r="F34" s="472"/>
    </row>
    <row r="35" spans="1:6" ht="12.75">
      <c r="A35" s="447"/>
      <c r="B35" s="469" t="s">
        <v>416</v>
      </c>
      <c r="C35" s="489" t="s">
        <v>523</v>
      </c>
      <c r="D35" s="471"/>
      <c r="E35" s="471"/>
      <c r="F35" s="472"/>
    </row>
    <row r="36" spans="1:6" ht="13.5" thickBot="1">
      <c r="A36" s="447"/>
      <c r="B36" s="475" t="s">
        <v>524</v>
      </c>
      <c r="C36" s="490" t="s">
        <v>525</v>
      </c>
      <c r="D36" s="477"/>
      <c r="E36" s="477"/>
      <c r="F36" s="478"/>
    </row>
    <row r="37" spans="1:6" ht="39" thickBot="1">
      <c r="A37" s="447"/>
      <c r="B37" s="479" t="s">
        <v>526</v>
      </c>
      <c r="C37" s="462" t="s">
        <v>425</v>
      </c>
      <c r="D37" s="480">
        <f>D38+D39+D40+D41+D42</f>
        <v>0</v>
      </c>
      <c r="E37" s="480">
        <f>E38+E39+E40+E41+E42</f>
        <v>0</v>
      </c>
      <c r="F37" s="481">
        <f>F38+F39+F40+F41+F42</f>
        <v>0</v>
      </c>
    </row>
    <row r="38" spans="1:6" ht="12.75">
      <c r="A38" s="447"/>
      <c r="B38" s="482" t="s">
        <v>520</v>
      </c>
      <c r="C38" s="486" t="s">
        <v>527</v>
      </c>
      <c r="D38" s="484"/>
      <c r="E38" s="484"/>
      <c r="F38" s="485"/>
    </row>
    <row r="39" spans="1:6" ht="12.75">
      <c r="A39" s="447"/>
      <c r="B39" s="469" t="s">
        <v>446</v>
      </c>
      <c r="C39" s="489" t="s">
        <v>528</v>
      </c>
      <c r="D39" s="471"/>
      <c r="E39" s="471"/>
      <c r="F39" s="472"/>
    </row>
    <row r="40" spans="1:6" ht="12.75">
      <c r="A40" s="447"/>
      <c r="B40" s="469" t="s">
        <v>448</v>
      </c>
      <c r="C40" s="470" t="s">
        <v>529</v>
      </c>
      <c r="D40" s="471"/>
      <c r="E40" s="471"/>
      <c r="F40" s="472"/>
    </row>
    <row r="41" spans="1:6" ht="12.75">
      <c r="A41" s="447"/>
      <c r="B41" s="469" t="s">
        <v>416</v>
      </c>
      <c r="C41" s="489" t="s">
        <v>530</v>
      </c>
      <c r="D41" s="471"/>
      <c r="E41" s="471"/>
      <c r="F41" s="472"/>
    </row>
    <row r="42" spans="1:6" ht="13.5" thickBot="1">
      <c r="A42" s="447"/>
      <c r="B42" s="475" t="s">
        <v>524</v>
      </c>
      <c r="C42" s="490" t="s">
        <v>531</v>
      </c>
      <c r="D42" s="477"/>
      <c r="E42" s="477"/>
      <c r="F42" s="478"/>
    </row>
    <row r="43" spans="1:6" ht="26.25" thickBot="1">
      <c r="A43" s="447"/>
      <c r="B43" s="479" t="s">
        <v>426</v>
      </c>
      <c r="C43" s="462" t="s">
        <v>427</v>
      </c>
      <c r="D43" s="480">
        <f aca="true" t="shared" si="4" ref="D43:E48">D49+D55</f>
        <v>0</v>
      </c>
      <c r="E43" s="480">
        <f t="shared" si="4"/>
        <v>0</v>
      </c>
      <c r="F43" s="481">
        <f aca="true" t="shared" si="5" ref="F43:F48">F49+F55</f>
        <v>0</v>
      </c>
    </row>
    <row r="44" spans="1:6" ht="12.75">
      <c r="A44" s="447"/>
      <c r="B44" s="482" t="s">
        <v>532</v>
      </c>
      <c r="C44" s="486" t="s">
        <v>533</v>
      </c>
      <c r="D44" s="484"/>
      <c r="E44" s="484">
        <f>E50+E56</f>
        <v>0</v>
      </c>
      <c r="F44" s="485">
        <f t="shared" si="5"/>
        <v>0</v>
      </c>
    </row>
    <row r="45" spans="1:6" ht="12.75">
      <c r="A45" s="447"/>
      <c r="B45" s="469" t="s">
        <v>534</v>
      </c>
      <c r="C45" s="489" t="s">
        <v>535</v>
      </c>
      <c r="D45" s="471">
        <f t="shared" si="4"/>
        <v>0</v>
      </c>
      <c r="E45" s="471">
        <f t="shared" si="4"/>
        <v>0</v>
      </c>
      <c r="F45" s="472">
        <f t="shared" si="5"/>
        <v>0</v>
      </c>
    </row>
    <row r="46" spans="1:6" ht="12.75">
      <c r="A46" s="447"/>
      <c r="B46" s="469" t="s">
        <v>536</v>
      </c>
      <c r="C46" s="470" t="s">
        <v>537</v>
      </c>
      <c r="D46" s="471">
        <f t="shared" si="4"/>
        <v>0</v>
      </c>
      <c r="E46" s="471">
        <f t="shared" si="4"/>
        <v>0</v>
      </c>
      <c r="F46" s="472">
        <f t="shared" si="5"/>
        <v>0</v>
      </c>
    </row>
    <row r="47" spans="1:6" ht="12.75">
      <c r="A47" s="447"/>
      <c r="B47" s="469" t="s">
        <v>538</v>
      </c>
      <c r="C47" s="489" t="s">
        <v>539</v>
      </c>
      <c r="D47" s="471">
        <f t="shared" si="4"/>
        <v>0</v>
      </c>
      <c r="E47" s="471">
        <f t="shared" si="4"/>
        <v>0</v>
      </c>
      <c r="F47" s="472">
        <f t="shared" si="5"/>
        <v>0</v>
      </c>
    </row>
    <row r="48" spans="1:6" ht="13.5" thickBot="1">
      <c r="A48" s="447"/>
      <c r="B48" s="475" t="s">
        <v>540</v>
      </c>
      <c r="C48" s="490" t="s">
        <v>541</v>
      </c>
      <c r="D48" s="477">
        <f t="shared" si="4"/>
        <v>0</v>
      </c>
      <c r="E48" s="477">
        <f t="shared" si="4"/>
        <v>0</v>
      </c>
      <c r="F48" s="478">
        <f t="shared" si="5"/>
        <v>0</v>
      </c>
    </row>
    <row r="49" spans="1:6" ht="24.75" customHeight="1" thickBot="1">
      <c r="A49" s="447"/>
      <c r="B49" s="437" t="s">
        <v>542</v>
      </c>
      <c r="C49" s="462" t="s">
        <v>428</v>
      </c>
      <c r="D49" s="480">
        <f>D50+D51+D52+D53+D54</f>
        <v>0</v>
      </c>
      <c r="E49" s="480">
        <f>E50+E51+E52+E53+E54</f>
        <v>0</v>
      </c>
      <c r="F49" s="481">
        <f>F50+F51+F52+F53+F54</f>
        <v>0</v>
      </c>
    </row>
    <row r="50" spans="1:6" ht="12.75">
      <c r="A50" s="447"/>
      <c r="B50" s="482" t="s">
        <v>520</v>
      </c>
      <c r="C50" s="486" t="s">
        <v>543</v>
      </c>
      <c r="D50" s="484"/>
      <c r="E50" s="484"/>
      <c r="F50" s="485"/>
    </row>
    <row r="51" spans="1:6" ht="12.75">
      <c r="A51" s="447"/>
      <c r="B51" s="469" t="s">
        <v>446</v>
      </c>
      <c r="C51" s="489" t="s">
        <v>544</v>
      </c>
      <c r="D51" s="471"/>
      <c r="E51" s="471"/>
      <c r="F51" s="472"/>
    </row>
    <row r="52" spans="1:6" ht="12.75">
      <c r="A52" s="447"/>
      <c r="B52" s="469" t="s">
        <v>448</v>
      </c>
      <c r="C52" s="470" t="s">
        <v>545</v>
      </c>
      <c r="D52" s="471"/>
      <c r="E52" s="471"/>
      <c r="F52" s="472"/>
    </row>
    <row r="53" spans="1:6" ht="12.75">
      <c r="A53" s="447"/>
      <c r="B53" s="469" t="s">
        <v>416</v>
      </c>
      <c r="C53" s="489" t="s">
        <v>546</v>
      </c>
      <c r="D53" s="471"/>
      <c r="E53" s="471"/>
      <c r="F53" s="472"/>
    </row>
    <row r="54" spans="1:6" ht="13.5" thickBot="1">
      <c r="A54" s="447"/>
      <c r="B54" s="475" t="s">
        <v>524</v>
      </c>
      <c r="C54" s="490" t="s">
        <v>547</v>
      </c>
      <c r="D54" s="477"/>
      <c r="E54" s="477"/>
      <c r="F54" s="478"/>
    </row>
    <row r="55" spans="1:6" ht="27.75" customHeight="1" thickBot="1">
      <c r="A55" s="447"/>
      <c r="B55" s="436" t="s">
        <v>548</v>
      </c>
      <c r="C55" s="462" t="s">
        <v>429</v>
      </c>
      <c r="D55" s="480">
        <f>D56+D57+D58+D59+D60</f>
        <v>0</v>
      </c>
      <c r="E55" s="480">
        <f>E56+E57+E58+E59+E60</f>
        <v>0</v>
      </c>
      <c r="F55" s="481">
        <f>F56+F57+F58+F59+F60</f>
        <v>0</v>
      </c>
    </row>
    <row r="56" spans="1:6" ht="12.75">
      <c r="A56" s="447"/>
      <c r="B56" s="482" t="s">
        <v>520</v>
      </c>
      <c r="C56" s="486" t="s">
        <v>549</v>
      </c>
      <c r="D56" s="484"/>
      <c r="E56" s="484"/>
      <c r="F56" s="485"/>
    </row>
    <row r="57" spans="1:6" ht="12.75">
      <c r="A57" s="447"/>
      <c r="B57" s="469" t="s">
        <v>446</v>
      </c>
      <c r="C57" s="489" t="s">
        <v>550</v>
      </c>
      <c r="D57" s="471"/>
      <c r="E57" s="471"/>
      <c r="F57" s="472"/>
    </row>
    <row r="58" spans="1:6" ht="12.75">
      <c r="A58" s="447"/>
      <c r="B58" s="469" t="s">
        <v>448</v>
      </c>
      <c r="C58" s="470" t="s">
        <v>551</v>
      </c>
      <c r="D58" s="471"/>
      <c r="E58" s="471"/>
      <c r="F58" s="472"/>
    </row>
    <row r="59" spans="1:6" ht="12.75">
      <c r="A59" s="447"/>
      <c r="B59" s="469" t="s">
        <v>416</v>
      </c>
      <c r="C59" s="489" t="s">
        <v>552</v>
      </c>
      <c r="D59" s="471"/>
      <c r="E59" s="471"/>
      <c r="F59" s="472"/>
    </row>
    <row r="60" spans="1:6" ht="13.5" thickBot="1">
      <c r="A60" s="447"/>
      <c r="B60" s="475" t="s">
        <v>524</v>
      </c>
      <c r="C60" s="490" t="s">
        <v>553</v>
      </c>
      <c r="D60" s="477"/>
      <c r="E60" s="477"/>
      <c r="F60" s="478"/>
    </row>
    <row r="61" spans="1:6" ht="24.75" customHeight="1" thickBot="1">
      <c r="A61" s="447"/>
      <c r="B61" s="436" t="s">
        <v>554</v>
      </c>
      <c r="C61" s="462" t="s">
        <v>430</v>
      </c>
      <c r="D61" s="480">
        <f>D62+D63+D64+D65+D66</f>
        <v>0</v>
      </c>
      <c r="E61" s="480">
        <f>E62+E63+E64+E65+E66</f>
        <v>0</v>
      </c>
      <c r="F61" s="481">
        <f>F62+F63+F64+F65+F66</f>
        <v>0</v>
      </c>
    </row>
    <row r="62" spans="1:6" ht="12.75">
      <c r="A62" s="447"/>
      <c r="B62" s="482" t="s">
        <v>520</v>
      </c>
      <c r="C62" s="486" t="s">
        <v>555</v>
      </c>
      <c r="D62" s="484"/>
      <c r="E62" s="484"/>
      <c r="F62" s="485"/>
    </row>
    <row r="63" spans="1:6" ht="12.75">
      <c r="A63" s="447"/>
      <c r="B63" s="469" t="s">
        <v>389</v>
      </c>
      <c r="C63" s="474" t="s">
        <v>431</v>
      </c>
      <c r="D63" s="471"/>
      <c r="E63" s="471"/>
      <c r="F63" s="472"/>
    </row>
    <row r="64" spans="1:6" ht="12.75">
      <c r="A64" s="447"/>
      <c r="B64" s="469" t="s">
        <v>390</v>
      </c>
      <c r="C64" s="473" t="s">
        <v>432</v>
      </c>
      <c r="D64" s="471"/>
      <c r="E64" s="471"/>
      <c r="F64" s="472"/>
    </row>
    <row r="65" spans="1:6" ht="12.75">
      <c r="A65" s="447"/>
      <c r="B65" s="469" t="s">
        <v>416</v>
      </c>
      <c r="C65" s="474" t="s">
        <v>433</v>
      </c>
      <c r="D65" s="471"/>
      <c r="E65" s="471"/>
      <c r="F65" s="472"/>
    </row>
    <row r="66" spans="1:6" ht="13.5" thickBot="1">
      <c r="A66" s="447"/>
      <c r="B66" s="475" t="s">
        <v>391</v>
      </c>
      <c r="C66" s="487" t="s">
        <v>434</v>
      </c>
      <c r="D66" s="477"/>
      <c r="E66" s="477"/>
      <c r="F66" s="478"/>
    </row>
    <row r="67" spans="1:6" ht="26.25" thickBot="1">
      <c r="A67" s="447"/>
      <c r="B67" s="479" t="s">
        <v>556</v>
      </c>
      <c r="C67" s="462" t="s">
        <v>435</v>
      </c>
      <c r="D67" s="480">
        <f>D68+D69+D70+D72+D73</f>
        <v>0</v>
      </c>
      <c r="E67" s="480">
        <f>E68+E69+E70+E72+E73</f>
        <v>0</v>
      </c>
      <c r="F67" s="481">
        <f>F68+F69+F70+F72+F73</f>
        <v>0</v>
      </c>
    </row>
    <row r="68" spans="1:6" ht="12.75">
      <c r="A68" s="447"/>
      <c r="B68" s="482" t="s">
        <v>520</v>
      </c>
      <c r="C68" s="486" t="s">
        <v>557</v>
      </c>
      <c r="D68" s="484"/>
      <c r="E68" s="484"/>
      <c r="F68" s="485"/>
    </row>
    <row r="69" spans="1:6" ht="12.75">
      <c r="A69" s="447"/>
      <c r="B69" s="469" t="s">
        <v>389</v>
      </c>
      <c r="C69" s="473" t="s">
        <v>436</v>
      </c>
      <c r="D69" s="471"/>
      <c r="E69" s="471"/>
      <c r="F69" s="472"/>
    </row>
    <row r="70" spans="1:6" ht="12.75">
      <c r="A70" s="447"/>
      <c r="B70" s="469" t="s">
        <v>510</v>
      </c>
      <c r="C70" s="474" t="s">
        <v>437</v>
      </c>
      <c r="D70" s="471"/>
      <c r="E70" s="471"/>
      <c r="F70" s="472"/>
    </row>
    <row r="71" spans="1:6" ht="12.75">
      <c r="A71" s="447"/>
      <c r="B71" s="469" t="s">
        <v>492</v>
      </c>
      <c r="C71" s="214" t="s">
        <v>1036</v>
      </c>
      <c r="D71" s="471"/>
      <c r="E71" s="471"/>
      <c r="F71" s="472"/>
    </row>
    <row r="72" spans="1:6" ht="12.75">
      <c r="A72" s="447"/>
      <c r="B72" s="469" t="s">
        <v>416</v>
      </c>
      <c r="C72" s="473" t="s">
        <v>438</v>
      </c>
      <c r="D72" s="471"/>
      <c r="E72" s="471"/>
      <c r="F72" s="472"/>
    </row>
    <row r="73" spans="1:6" ht="13.5" thickBot="1">
      <c r="A73" s="447"/>
      <c r="B73" s="475" t="s">
        <v>391</v>
      </c>
      <c r="C73" s="476" t="s">
        <v>439</v>
      </c>
      <c r="D73" s="477"/>
      <c r="E73" s="477"/>
      <c r="F73" s="478"/>
    </row>
    <row r="74" spans="1:6" ht="28.5" customHeight="1" thickBot="1">
      <c r="A74" s="447"/>
      <c r="B74" s="479" t="s">
        <v>846</v>
      </c>
      <c r="C74" s="462" t="s">
        <v>440</v>
      </c>
      <c r="D74" s="480">
        <f>D75+D76+D77+D82+D83</f>
        <v>0</v>
      </c>
      <c r="E74" s="480">
        <f>E75+E76+E77+E82+E83</f>
        <v>0</v>
      </c>
      <c r="F74" s="481">
        <f>F75+F76+F77+F82+F83</f>
        <v>0</v>
      </c>
    </row>
    <row r="75" spans="1:6" ht="12.75">
      <c r="A75" s="447"/>
      <c r="B75" s="482" t="s">
        <v>520</v>
      </c>
      <c r="C75" s="486" t="s">
        <v>558</v>
      </c>
      <c r="D75" s="484"/>
      <c r="E75" s="484"/>
      <c r="F75" s="485"/>
    </row>
    <row r="76" spans="1:6" ht="12.75">
      <c r="A76" s="447"/>
      <c r="B76" s="469" t="s">
        <v>389</v>
      </c>
      <c r="C76" s="474" t="s">
        <v>441</v>
      </c>
      <c r="D76" s="471"/>
      <c r="E76" s="471"/>
      <c r="F76" s="472"/>
    </row>
    <row r="77" spans="1:6" ht="12.75">
      <c r="A77" s="447"/>
      <c r="B77" s="469" t="s">
        <v>500</v>
      </c>
      <c r="C77" s="473" t="s">
        <v>442</v>
      </c>
      <c r="D77" s="471">
        <f>D78+D79+D80+D81</f>
        <v>0</v>
      </c>
      <c r="E77" s="471">
        <f>E78+E79+E80+E81</f>
        <v>0</v>
      </c>
      <c r="F77" s="472">
        <f>F78+F79+F80+F81</f>
        <v>0</v>
      </c>
    </row>
    <row r="78" spans="1:6" ht="12.75">
      <c r="A78" s="447"/>
      <c r="B78" s="469" t="s">
        <v>493</v>
      </c>
      <c r="C78" s="491">
        <v>34.1</v>
      </c>
      <c r="D78" s="471"/>
      <c r="E78" s="471"/>
      <c r="F78" s="472"/>
    </row>
    <row r="79" spans="1:6" ht="12.75">
      <c r="A79" s="447"/>
      <c r="B79" s="469" t="s">
        <v>494</v>
      </c>
      <c r="C79" s="470" t="s">
        <v>495</v>
      </c>
      <c r="D79" s="471"/>
      <c r="E79" s="471"/>
      <c r="F79" s="472"/>
    </row>
    <row r="80" spans="1:6" ht="12.75">
      <c r="A80" s="447"/>
      <c r="B80" s="469" t="s">
        <v>496</v>
      </c>
      <c r="C80" s="470" t="s">
        <v>497</v>
      </c>
      <c r="D80" s="471"/>
      <c r="E80" s="471"/>
      <c r="F80" s="472"/>
    </row>
    <row r="81" spans="1:6" ht="12.75">
      <c r="A81" s="447"/>
      <c r="B81" s="469" t="s">
        <v>498</v>
      </c>
      <c r="C81" s="470" t="s">
        <v>499</v>
      </c>
      <c r="D81" s="471"/>
      <c r="E81" s="471"/>
      <c r="F81" s="472"/>
    </row>
    <row r="82" spans="1:6" ht="12.75">
      <c r="A82" s="447"/>
      <c r="B82" s="469" t="s">
        <v>416</v>
      </c>
      <c r="C82" s="474" t="s">
        <v>443</v>
      </c>
      <c r="D82" s="471"/>
      <c r="E82" s="471"/>
      <c r="F82" s="472"/>
    </row>
    <row r="83" spans="1:6" ht="13.5" thickBot="1">
      <c r="A83" s="447"/>
      <c r="B83" s="475" t="s">
        <v>391</v>
      </c>
      <c r="C83" s="487" t="s">
        <v>444</v>
      </c>
      <c r="D83" s="477"/>
      <c r="E83" s="477"/>
      <c r="F83" s="478"/>
    </row>
    <row r="84" spans="1:6" ht="45.75" customHeight="1" thickBot="1">
      <c r="A84" s="447"/>
      <c r="B84" s="479" t="s">
        <v>560</v>
      </c>
      <c r="C84" s="462" t="s">
        <v>445</v>
      </c>
      <c r="D84" s="480">
        <f>D85+D86+D87+D88+D89</f>
        <v>0</v>
      </c>
      <c r="E84" s="480">
        <f>E85+E86+E87+E88+E89</f>
        <v>0</v>
      </c>
      <c r="F84" s="481">
        <f>F85+F86+F87+F88+F89</f>
        <v>0</v>
      </c>
    </row>
    <row r="85" spans="1:6" ht="12.75">
      <c r="A85" s="447"/>
      <c r="B85" s="482" t="s">
        <v>520</v>
      </c>
      <c r="C85" s="486" t="s">
        <v>561</v>
      </c>
      <c r="D85" s="484"/>
      <c r="E85" s="484"/>
      <c r="F85" s="485"/>
    </row>
    <row r="86" spans="1:6" ht="12.75">
      <c r="A86" s="447"/>
      <c r="B86" s="469" t="s">
        <v>446</v>
      </c>
      <c r="C86" s="473" t="s">
        <v>447</v>
      </c>
      <c r="D86" s="471"/>
      <c r="E86" s="471"/>
      <c r="F86" s="472"/>
    </row>
    <row r="87" spans="1:6" ht="12.75">
      <c r="A87" s="442"/>
      <c r="B87" s="469" t="s">
        <v>448</v>
      </c>
      <c r="C87" s="474" t="s">
        <v>449</v>
      </c>
      <c r="D87" s="471"/>
      <c r="E87" s="471"/>
      <c r="F87" s="472"/>
    </row>
    <row r="88" spans="1:6" ht="12.75">
      <c r="A88" s="442"/>
      <c r="B88" s="469" t="s">
        <v>416</v>
      </c>
      <c r="C88" s="473" t="s">
        <v>450</v>
      </c>
      <c r="D88" s="471"/>
      <c r="E88" s="471"/>
      <c r="F88" s="472"/>
    </row>
    <row r="89" spans="1:6" ht="13.5" thickBot="1">
      <c r="A89" s="442"/>
      <c r="B89" s="475" t="s">
        <v>391</v>
      </c>
      <c r="C89" s="476" t="s">
        <v>451</v>
      </c>
      <c r="D89" s="477"/>
      <c r="E89" s="477"/>
      <c r="F89" s="478"/>
    </row>
    <row r="90" spans="1:6" ht="26.25" customHeight="1" thickBot="1">
      <c r="A90" s="442"/>
      <c r="B90" s="492" t="s">
        <v>562</v>
      </c>
      <c r="C90" s="462" t="s">
        <v>452</v>
      </c>
      <c r="D90" s="480">
        <f>D91+D92+D93+D94+D95</f>
        <v>0</v>
      </c>
      <c r="E90" s="480">
        <f>E91+E92+E93+E94+E95</f>
        <v>0</v>
      </c>
      <c r="F90" s="481">
        <f>F91+F92+F93+F94+F95</f>
        <v>0</v>
      </c>
    </row>
    <row r="91" spans="1:6" ht="12.75">
      <c r="A91" s="447"/>
      <c r="B91" s="482" t="s">
        <v>520</v>
      </c>
      <c r="C91" s="486" t="s">
        <v>563</v>
      </c>
      <c r="D91" s="484"/>
      <c r="E91" s="484"/>
      <c r="F91" s="485"/>
    </row>
    <row r="92" spans="1:6" ht="12.75">
      <c r="A92" s="442"/>
      <c r="B92" s="469" t="s">
        <v>453</v>
      </c>
      <c r="C92" s="474" t="s">
        <v>454</v>
      </c>
      <c r="D92" s="471"/>
      <c r="E92" s="471"/>
      <c r="F92" s="472"/>
    </row>
    <row r="93" spans="1:6" ht="12.75">
      <c r="A93" s="442"/>
      <c r="B93" s="469" t="s">
        <v>390</v>
      </c>
      <c r="C93" s="473" t="s">
        <v>455</v>
      </c>
      <c r="D93" s="471"/>
      <c r="E93" s="471"/>
      <c r="F93" s="472"/>
    </row>
    <row r="94" spans="1:6" ht="12.75">
      <c r="A94" s="442"/>
      <c r="B94" s="469" t="s">
        <v>416</v>
      </c>
      <c r="C94" s="474" t="s">
        <v>456</v>
      </c>
      <c r="D94" s="471"/>
      <c r="E94" s="471"/>
      <c r="F94" s="472"/>
    </row>
    <row r="95" spans="1:6" ht="13.5" thickBot="1">
      <c r="A95" s="442"/>
      <c r="B95" s="493" t="s">
        <v>391</v>
      </c>
      <c r="C95" s="494" t="s">
        <v>457</v>
      </c>
      <c r="D95" s="495"/>
      <c r="E95" s="495"/>
      <c r="F95" s="496"/>
    </row>
    <row r="96" spans="1:6" ht="26.25" customHeight="1" thickBot="1">
      <c r="A96" s="442"/>
      <c r="B96" s="492" t="s">
        <v>564</v>
      </c>
      <c r="C96" s="462">
        <v>47</v>
      </c>
      <c r="D96" s="480">
        <f>D97+D98+D99+D100+D101</f>
        <v>0</v>
      </c>
      <c r="E96" s="480">
        <f>E97+E98+E99+E100+E101</f>
        <v>0</v>
      </c>
      <c r="F96" s="481">
        <f>F97+F98+F99+F100+F101</f>
        <v>0</v>
      </c>
    </row>
    <row r="97" spans="1:6" ht="12.75">
      <c r="A97" s="447"/>
      <c r="B97" s="482" t="s">
        <v>520</v>
      </c>
      <c r="C97" s="486" t="s">
        <v>565</v>
      </c>
      <c r="D97" s="484"/>
      <c r="E97" s="484"/>
      <c r="F97" s="485"/>
    </row>
    <row r="98" spans="1:6" ht="12.75">
      <c r="A98" s="442"/>
      <c r="B98" s="469" t="s">
        <v>453</v>
      </c>
      <c r="C98" s="497">
        <v>47.2</v>
      </c>
      <c r="D98" s="471"/>
      <c r="E98" s="471"/>
      <c r="F98" s="472"/>
    </row>
    <row r="99" spans="1:6" ht="12.75">
      <c r="A99" s="442"/>
      <c r="B99" s="469" t="s">
        <v>390</v>
      </c>
      <c r="C99" s="491">
        <v>47.3</v>
      </c>
      <c r="D99" s="471"/>
      <c r="E99" s="471"/>
      <c r="F99" s="472"/>
    </row>
    <row r="100" spans="1:6" ht="12.75">
      <c r="A100" s="442"/>
      <c r="B100" s="469" t="s">
        <v>416</v>
      </c>
      <c r="C100" s="497">
        <v>47.4</v>
      </c>
      <c r="D100" s="471"/>
      <c r="E100" s="471"/>
      <c r="F100" s="472"/>
    </row>
    <row r="101" spans="1:6" ht="13.5" thickBot="1">
      <c r="A101" s="442"/>
      <c r="B101" s="498" t="s">
        <v>391</v>
      </c>
      <c r="C101" s="499">
        <v>47.5</v>
      </c>
      <c r="D101" s="500"/>
      <c r="E101" s="500"/>
      <c r="F101" s="501"/>
    </row>
    <row r="102" spans="1:8" ht="13.5" thickTop="1">
      <c r="A102" s="442"/>
      <c r="B102" s="502"/>
      <c r="C102" s="503"/>
      <c r="D102" s="504"/>
      <c r="E102" s="504"/>
      <c r="F102" s="504"/>
      <c r="G102" s="505"/>
      <c r="H102" s="442"/>
    </row>
    <row r="103" spans="1:8" ht="15" customHeight="1">
      <c r="A103" s="442"/>
      <c r="B103" s="266" t="s">
        <v>59</v>
      </c>
      <c r="C103" s="768" t="s">
        <v>58</v>
      </c>
      <c r="D103" s="766"/>
      <c r="E103" s="771"/>
      <c r="F103" s="506"/>
      <c r="G103" s="505"/>
      <c r="H103" s="442"/>
    </row>
    <row r="104" spans="2:7" s="241" customFormat="1" ht="18" customHeight="1">
      <c r="B104" s="266" t="s">
        <v>865</v>
      </c>
      <c r="C104" s="768" t="s">
        <v>866</v>
      </c>
      <c r="D104" s="771"/>
      <c r="E104" s="771"/>
      <c r="F104" s="507"/>
      <c r="G104" s="263"/>
    </row>
    <row r="105" spans="1:9" ht="12.75">
      <c r="A105" s="447"/>
      <c r="B105" s="508"/>
      <c r="C105" s="508"/>
      <c r="D105" s="509"/>
      <c r="E105" s="509"/>
      <c r="F105" s="509"/>
      <c r="G105" s="447"/>
      <c r="H105" s="447"/>
      <c r="I105" s="447"/>
    </row>
    <row r="106" spans="1:9" ht="12.75">
      <c r="A106" s="447"/>
      <c r="B106" s="508"/>
      <c r="C106" s="508"/>
      <c r="D106" s="509"/>
      <c r="E106" s="509"/>
      <c r="F106" s="509"/>
      <c r="G106" s="447"/>
      <c r="H106" s="447"/>
      <c r="I106" s="447"/>
    </row>
    <row r="107" spans="1:9" ht="12.75">
      <c r="A107" s="447"/>
      <c r="B107" s="508"/>
      <c r="C107" s="508"/>
      <c r="D107" s="509"/>
      <c r="E107" s="509"/>
      <c r="F107" s="509"/>
      <c r="G107" s="447"/>
      <c r="H107" s="447"/>
      <c r="I107" s="447"/>
    </row>
    <row r="108" spans="1:9" ht="15">
      <c r="A108" s="447"/>
      <c r="B108" s="508"/>
      <c r="C108" s="508"/>
      <c r="D108" s="509"/>
      <c r="E108" s="516" t="s">
        <v>868</v>
      </c>
      <c r="F108" s="509"/>
      <c r="G108" s="447"/>
      <c r="H108" s="447"/>
      <c r="I108" s="447"/>
    </row>
    <row r="109" spans="1:9" ht="15">
      <c r="A109" s="447"/>
      <c r="B109" s="508"/>
      <c r="C109" s="508"/>
      <c r="D109" s="509"/>
      <c r="E109" s="517" t="s">
        <v>869</v>
      </c>
      <c r="F109" s="509"/>
      <c r="G109" s="447"/>
      <c r="H109" s="447"/>
      <c r="I109" s="447"/>
    </row>
    <row r="110" spans="1:9" ht="12.75">
      <c r="A110" s="447"/>
      <c r="B110" s="508"/>
      <c r="C110" s="508"/>
      <c r="D110" s="509"/>
      <c r="E110" s="509"/>
      <c r="F110" s="509"/>
      <c r="G110" s="447"/>
      <c r="H110" s="447"/>
      <c r="I110" s="447"/>
    </row>
    <row r="111" spans="1:9" ht="12.75">
      <c r="A111" s="447"/>
      <c r="B111" s="508"/>
      <c r="C111" s="508"/>
      <c r="D111" s="509"/>
      <c r="E111" s="509"/>
      <c r="F111" s="509"/>
      <c r="G111" s="447"/>
      <c r="H111" s="447"/>
      <c r="I111" s="447"/>
    </row>
    <row r="112" spans="1:9" ht="12.75">
      <c r="A112" s="447"/>
      <c r="B112" s="508"/>
      <c r="C112" s="508"/>
      <c r="D112" s="509"/>
      <c r="E112" s="509"/>
      <c r="F112" s="509"/>
      <c r="G112" s="447"/>
      <c r="H112" s="447"/>
      <c r="I112" s="447"/>
    </row>
    <row r="113" spans="1:9" ht="12.75">
      <c r="A113" s="447"/>
      <c r="B113" s="508"/>
      <c r="C113" s="508"/>
      <c r="D113" s="509"/>
      <c r="E113" s="509"/>
      <c r="F113" s="509"/>
      <c r="G113" s="447"/>
      <c r="H113" s="447"/>
      <c r="I113" s="447"/>
    </row>
    <row r="114" spans="1:9" ht="12.75">
      <c r="A114" s="447"/>
      <c r="B114" s="508"/>
      <c r="C114" s="508"/>
      <c r="D114" s="509"/>
      <c r="E114" s="509"/>
      <c r="F114" s="509"/>
      <c r="G114" s="447"/>
      <c r="H114" s="447"/>
      <c r="I114" s="447"/>
    </row>
    <row r="115" spans="1:9" ht="12.75">
      <c r="A115" s="447"/>
      <c r="B115" s="508"/>
      <c r="C115" s="508"/>
      <c r="D115" s="509"/>
      <c r="E115" s="509"/>
      <c r="F115" s="509"/>
      <c r="G115" s="447"/>
      <c r="H115" s="447"/>
      <c r="I115" s="447"/>
    </row>
    <row r="116" spans="1:9" ht="12.75">
      <c r="A116" s="447"/>
      <c r="B116" s="508"/>
      <c r="C116" s="447"/>
      <c r="D116" s="509"/>
      <c r="E116" s="509"/>
      <c r="F116" s="509"/>
      <c r="G116" s="447"/>
      <c r="H116" s="447"/>
      <c r="I116" s="447"/>
    </row>
    <row r="117" spans="1:9" ht="12.75">
      <c r="A117" s="447"/>
      <c r="B117" s="447"/>
      <c r="C117" s="447"/>
      <c r="D117" s="509"/>
      <c r="E117" s="509"/>
      <c r="F117" s="509"/>
      <c r="G117" s="447"/>
      <c r="H117" s="447"/>
      <c r="I117" s="447"/>
    </row>
    <row r="118" spans="1:9" ht="15.75">
      <c r="A118" s="442"/>
      <c r="B118" s="443"/>
      <c r="C118" s="443"/>
      <c r="D118" s="444"/>
      <c r="E118" s="444"/>
      <c r="F118" s="444"/>
      <c r="G118" s="510"/>
      <c r="H118" s="442"/>
      <c r="I118" s="442"/>
    </row>
    <row r="119" spans="1:9" ht="15">
      <c r="A119" s="511"/>
      <c r="B119" s="512"/>
      <c r="C119" s="512"/>
      <c r="D119" s="441"/>
      <c r="E119" s="441"/>
      <c r="F119" s="441"/>
      <c r="G119" s="511"/>
      <c r="H119" s="511"/>
      <c r="I119" s="511"/>
    </row>
    <row r="120" spans="2:6" ht="15">
      <c r="B120" s="513"/>
      <c r="C120" s="513"/>
      <c r="D120" s="514"/>
      <c r="E120" s="514"/>
      <c r="F120" s="514"/>
    </row>
    <row r="121" spans="2:7" ht="15">
      <c r="B121" s="515"/>
      <c r="C121" s="513"/>
      <c r="D121" s="514"/>
      <c r="E121" s="514"/>
      <c r="F121" s="514"/>
      <c r="G121" s="513"/>
    </row>
    <row r="122" spans="2:7" ht="12.75">
      <c r="B122" s="515"/>
      <c r="C122" s="515"/>
      <c r="G122" s="515"/>
    </row>
  </sheetData>
  <sheetProtection/>
  <mergeCells count="10">
    <mergeCell ref="C104:E104"/>
    <mergeCell ref="A1:B1"/>
    <mergeCell ref="A2:B2"/>
    <mergeCell ref="A4:F4"/>
    <mergeCell ref="C103:E103"/>
    <mergeCell ref="B5:F5"/>
    <mergeCell ref="D7:D9"/>
    <mergeCell ref="E7:F7"/>
    <mergeCell ref="E8:E9"/>
    <mergeCell ref="F8:F9"/>
  </mergeCells>
  <printOptions/>
  <pageMargins left="0.5118110236220472" right="0" top="0.35433070866141736" bottom="0.4330708661417323" header="0" footer="0.35433070866141736"/>
  <pageSetup horizontalDpi="600" verticalDpi="600" orientation="portrait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8"/>
  <sheetViews>
    <sheetView zoomScalePageLayoutView="0" workbookViewId="0" topLeftCell="A1">
      <selection activeCell="A1" sqref="A1:E7"/>
    </sheetView>
  </sheetViews>
  <sheetFormatPr defaultColWidth="8.8515625" defaultRowHeight="12.75"/>
  <cols>
    <col min="1" max="1" width="5.00390625" style="353" customWidth="1"/>
    <col min="2" max="2" width="69.00390625" style="353" customWidth="1"/>
    <col min="3" max="3" width="6.8515625" style="353" customWidth="1"/>
    <col min="4" max="4" width="13.7109375" style="435" customWidth="1"/>
    <col min="5" max="5" width="14.8515625" style="435" customWidth="1"/>
    <col min="6" max="16384" width="8.8515625" style="353" customWidth="1"/>
  </cols>
  <sheetData>
    <row r="1" spans="1:5" ht="15">
      <c r="A1" s="770" t="s">
        <v>870</v>
      </c>
      <c r="B1" s="771"/>
      <c r="C1" s="353" t="s">
        <v>388</v>
      </c>
      <c r="D1" s="812" t="s">
        <v>738</v>
      </c>
      <c r="E1" s="812"/>
    </row>
    <row r="2" spans="1:4" ht="15">
      <c r="A2" s="770" t="s">
        <v>858</v>
      </c>
      <c r="B2" s="771"/>
      <c r="D2" s="519"/>
    </row>
    <row r="3" spans="2:4" ht="15">
      <c r="B3" s="356"/>
      <c r="D3" s="518"/>
    </row>
    <row r="4" spans="2:4" ht="15">
      <c r="B4" s="356"/>
      <c r="D4" s="518"/>
    </row>
    <row r="5" ht="15">
      <c r="B5" s="356"/>
    </row>
    <row r="6" spans="1:5" ht="15">
      <c r="A6" s="795" t="s">
        <v>739</v>
      </c>
      <c r="B6" s="766"/>
      <c r="C6" s="766"/>
      <c r="D6" s="766"/>
      <c r="E6" s="766"/>
    </row>
    <row r="7" spans="1:5" ht="15">
      <c r="A7" s="795" t="s">
        <v>67</v>
      </c>
      <c r="B7" s="766"/>
      <c r="C7" s="766"/>
      <c r="D7" s="766"/>
      <c r="E7" s="766"/>
    </row>
    <row r="8" spans="1:5" s="356" customFormat="1" ht="15.75" thickBot="1">
      <c r="A8" s="520" t="s">
        <v>740</v>
      </c>
      <c r="B8" s="361"/>
      <c r="C8" s="361"/>
      <c r="D8" s="521"/>
      <c r="E8" s="521" t="s">
        <v>741</v>
      </c>
    </row>
    <row r="9" spans="1:5" ht="25.5" customHeight="1" thickTop="1">
      <c r="A9" s="573" t="s">
        <v>289</v>
      </c>
      <c r="B9" s="813" t="s">
        <v>162</v>
      </c>
      <c r="C9" s="813" t="s">
        <v>248</v>
      </c>
      <c r="D9" s="813" t="s">
        <v>1018</v>
      </c>
      <c r="E9" s="815" t="s">
        <v>819</v>
      </c>
    </row>
    <row r="10" spans="1:5" ht="15">
      <c r="A10" s="574" t="s">
        <v>742</v>
      </c>
      <c r="B10" s="814"/>
      <c r="C10" s="814"/>
      <c r="D10" s="814"/>
      <c r="E10" s="816"/>
    </row>
    <row r="11" spans="1:5" ht="15">
      <c r="A11" s="412" t="s">
        <v>252</v>
      </c>
      <c r="B11" s="413" t="s">
        <v>253</v>
      </c>
      <c r="C11" s="413" t="s">
        <v>254</v>
      </c>
      <c r="D11" s="424">
        <v>1</v>
      </c>
      <c r="E11" s="425">
        <v>2</v>
      </c>
    </row>
    <row r="12" spans="1:5" ht="15">
      <c r="A12" s="575"/>
      <c r="B12" s="522" t="s">
        <v>223</v>
      </c>
      <c r="C12" s="523" t="s">
        <v>276</v>
      </c>
      <c r="D12" s="524" t="s">
        <v>366</v>
      </c>
      <c r="E12" s="425" t="s">
        <v>366</v>
      </c>
    </row>
    <row r="13" spans="1:5" ht="15">
      <c r="A13" s="576"/>
      <c r="B13" s="525"/>
      <c r="C13" s="526"/>
      <c r="D13" s="427"/>
      <c r="E13" s="560"/>
    </row>
    <row r="14" spans="1:5" ht="15">
      <c r="A14" s="412" t="s">
        <v>252</v>
      </c>
      <c r="B14" s="216" t="s">
        <v>392</v>
      </c>
      <c r="C14" s="414" t="s">
        <v>277</v>
      </c>
      <c r="D14" s="424" t="s">
        <v>366</v>
      </c>
      <c r="E14" s="425" t="s">
        <v>366</v>
      </c>
    </row>
    <row r="15" spans="1:5" ht="15">
      <c r="A15" s="412" t="s">
        <v>716</v>
      </c>
      <c r="B15" s="216" t="s">
        <v>717</v>
      </c>
      <c r="C15" s="414" t="s">
        <v>278</v>
      </c>
      <c r="D15" s="424" t="s">
        <v>366</v>
      </c>
      <c r="E15" s="425" t="s">
        <v>366</v>
      </c>
    </row>
    <row r="16" spans="1:5" ht="15">
      <c r="A16" s="576"/>
      <c r="B16" s="215" t="s">
        <v>743</v>
      </c>
      <c r="C16" s="419" t="s">
        <v>279</v>
      </c>
      <c r="D16" s="420"/>
      <c r="E16" s="421"/>
    </row>
    <row r="17" spans="1:5" ht="43.5" customHeight="1">
      <c r="A17" s="576"/>
      <c r="B17" s="215" t="s">
        <v>1039</v>
      </c>
      <c r="C17" s="419" t="s">
        <v>280</v>
      </c>
      <c r="D17" s="204"/>
      <c r="E17" s="380">
        <v>-191359722</v>
      </c>
    </row>
    <row r="18" spans="1:5" ht="17.25" customHeight="1">
      <c r="A18" s="576"/>
      <c r="B18" s="215" t="s">
        <v>632</v>
      </c>
      <c r="C18" s="419" t="s">
        <v>281</v>
      </c>
      <c r="D18" s="420"/>
      <c r="E18" s="421"/>
    </row>
    <row r="19" spans="1:5" ht="18.75" customHeight="1">
      <c r="A19" s="576"/>
      <c r="B19" s="215" t="s">
        <v>240</v>
      </c>
      <c r="C19" s="419" t="s">
        <v>282</v>
      </c>
      <c r="D19" s="420"/>
      <c r="E19" s="421"/>
    </row>
    <row r="20" spans="1:5" ht="18" customHeight="1">
      <c r="A20" s="576"/>
      <c r="B20" s="215" t="s">
        <v>745</v>
      </c>
      <c r="C20" s="419" t="s">
        <v>283</v>
      </c>
      <c r="D20" s="420">
        <f>D16+D17</f>
        <v>0</v>
      </c>
      <c r="E20" s="421">
        <f>E16+E17</f>
        <v>-191359722</v>
      </c>
    </row>
    <row r="21" spans="1:5" ht="27.75" customHeight="1">
      <c r="A21" s="576"/>
      <c r="B21" s="225" t="s">
        <v>1065</v>
      </c>
      <c r="C21" s="419" t="s">
        <v>284</v>
      </c>
      <c r="D21" s="420"/>
      <c r="E21" s="421"/>
    </row>
    <row r="22" spans="1:5" ht="18" customHeight="1">
      <c r="A22" s="576"/>
      <c r="B22" s="215" t="s">
        <v>241</v>
      </c>
      <c r="C22" s="419" t="s">
        <v>417</v>
      </c>
      <c r="D22" s="420">
        <f>D20+D21</f>
        <v>0</v>
      </c>
      <c r="E22" s="421">
        <f>E20+E21</f>
        <v>-191359722</v>
      </c>
    </row>
    <row r="23" spans="1:5" ht="21" customHeight="1">
      <c r="A23" s="576"/>
      <c r="B23" s="215" t="s">
        <v>746</v>
      </c>
      <c r="C23" s="419" t="s">
        <v>418</v>
      </c>
      <c r="D23" s="420"/>
      <c r="E23" s="421"/>
    </row>
    <row r="24" spans="1:5" ht="35.25" customHeight="1">
      <c r="A24" s="576"/>
      <c r="B24" s="215" t="s">
        <v>718</v>
      </c>
      <c r="C24" s="419" t="s">
        <v>419</v>
      </c>
      <c r="D24" s="420"/>
      <c r="E24" s="421"/>
    </row>
    <row r="25" spans="1:5" ht="18" customHeight="1">
      <c r="A25" s="576"/>
      <c r="B25" s="215" t="s">
        <v>747</v>
      </c>
      <c r="C25" s="419" t="s">
        <v>420</v>
      </c>
      <c r="D25" s="420">
        <f>D23+D24</f>
        <v>0</v>
      </c>
      <c r="E25" s="421">
        <f>E23+E24</f>
        <v>0</v>
      </c>
    </row>
    <row r="26" spans="1:5" ht="31.5" customHeight="1">
      <c r="A26" s="576"/>
      <c r="B26" s="225" t="s">
        <v>1070</v>
      </c>
      <c r="C26" s="419" t="s">
        <v>1066</v>
      </c>
      <c r="D26" s="527" t="s">
        <v>366</v>
      </c>
      <c r="E26" s="577" t="s">
        <v>366</v>
      </c>
    </row>
    <row r="27" spans="1:5" ht="30" customHeight="1">
      <c r="A27" s="576"/>
      <c r="B27" s="225" t="s">
        <v>1071</v>
      </c>
      <c r="C27" s="419" t="s">
        <v>1067</v>
      </c>
      <c r="D27" s="527" t="s">
        <v>366</v>
      </c>
      <c r="E27" s="577" t="s">
        <v>366</v>
      </c>
    </row>
    <row r="28" spans="1:5" ht="18" customHeight="1">
      <c r="A28" s="576"/>
      <c r="B28" s="228" t="s">
        <v>1069</v>
      </c>
      <c r="C28" s="419" t="s">
        <v>1068</v>
      </c>
      <c r="D28" s="527" t="s">
        <v>366</v>
      </c>
      <c r="E28" s="577" t="s">
        <v>366</v>
      </c>
    </row>
    <row r="29" spans="1:5" ht="19.5" customHeight="1">
      <c r="A29" s="576"/>
      <c r="B29" s="215" t="s">
        <v>748</v>
      </c>
      <c r="C29" s="419" t="s">
        <v>421</v>
      </c>
      <c r="D29" s="420"/>
      <c r="E29" s="421"/>
    </row>
    <row r="30" spans="1:5" ht="20.25" customHeight="1">
      <c r="A30" s="576"/>
      <c r="B30" s="215" t="s">
        <v>719</v>
      </c>
      <c r="C30" s="419" t="s">
        <v>422</v>
      </c>
      <c r="D30" s="420"/>
      <c r="E30" s="421"/>
    </row>
    <row r="31" spans="1:5" ht="32.25" customHeight="1">
      <c r="A31" s="576"/>
      <c r="B31" s="215" t="s">
        <v>68</v>
      </c>
      <c r="C31" s="419" t="s">
        <v>423</v>
      </c>
      <c r="D31" s="420"/>
      <c r="E31" s="421"/>
    </row>
    <row r="32" spans="1:5" ht="33.75" customHeight="1">
      <c r="A32" s="576"/>
      <c r="B32" s="215" t="s">
        <v>749</v>
      </c>
      <c r="C32" s="419" t="s">
        <v>424</v>
      </c>
      <c r="D32" s="420"/>
      <c r="E32" s="421"/>
    </row>
    <row r="33" spans="1:5" ht="21.75" customHeight="1">
      <c r="A33" s="576"/>
      <c r="B33" s="215" t="s">
        <v>750</v>
      </c>
      <c r="C33" s="419" t="s">
        <v>425</v>
      </c>
      <c r="D33" s="420">
        <f>D31+D32</f>
        <v>0</v>
      </c>
      <c r="E33" s="421">
        <f>E31+E32</f>
        <v>0</v>
      </c>
    </row>
    <row r="34" spans="1:5" ht="21.75" customHeight="1">
      <c r="A34" s="576"/>
      <c r="B34" s="215" t="s">
        <v>751</v>
      </c>
      <c r="C34" s="419" t="s">
        <v>427</v>
      </c>
      <c r="D34" s="420"/>
      <c r="E34" s="421"/>
    </row>
    <row r="35" spans="1:5" ht="32.25" customHeight="1">
      <c r="A35" s="576"/>
      <c r="B35" s="215" t="s">
        <v>752</v>
      </c>
      <c r="C35" s="419" t="s">
        <v>428</v>
      </c>
      <c r="D35" s="420"/>
      <c r="E35" s="421"/>
    </row>
    <row r="36" spans="1:5" ht="15.75" customHeight="1">
      <c r="A36" s="576"/>
      <c r="B36" s="215" t="s">
        <v>753</v>
      </c>
      <c r="C36" s="419" t="s">
        <v>429</v>
      </c>
      <c r="D36" s="420">
        <f>D34+D35</f>
        <v>0</v>
      </c>
      <c r="E36" s="421">
        <f>E34+E35</f>
        <v>0</v>
      </c>
    </row>
    <row r="37" spans="1:5" ht="15">
      <c r="A37" s="412"/>
      <c r="B37" s="528" t="s">
        <v>1072</v>
      </c>
      <c r="C37" s="529">
        <v>22</v>
      </c>
      <c r="D37" s="420"/>
      <c r="E37" s="421"/>
    </row>
    <row r="38" spans="1:5" ht="30">
      <c r="A38" s="578" t="s">
        <v>720</v>
      </c>
      <c r="B38" s="216" t="s">
        <v>754</v>
      </c>
      <c r="C38" s="201">
        <v>30</v>
      </c>
      <c r="D38" s="205" t="s">
        <v>366</v>
      </c>
      <c r="E38" s="417" t="s">
        <v>366</v>
      </c>
    </row>
    <row r="39" spans="1:5" ht="15">
      <c r="A39" s="412"/>
      <c r="B39" s="216" t="s">
        <v>755</v>
      </c>
      <c r="C39" s="413">
        <v>31</v>
      </c>
      <c r="D39" s="416" t="s">
        <v>654</v>
      </c>
      <c r="E39" s="417" t="s">
        <v>654</v>
      </c>
    </row>
    <row r="40" spans="1:5" ht="23.25" customHeight="1">
      <c r="A40" s="576"/>
      <c r="B40" s="215" t="s">
        <v>633</v>
      </c>
      <c r="C40" s="529">
        <v>32</v>
      </c>
      <c r="D40" s="420"/>
      <c r="E40" s="421"/>
    </row>
    <row r="41" spans="1:5" ht="23.25" customHeight="1">
      <c r="A41" s="579"/>
      <c r="B41" s="217" t="s">
        <v>634</v>
      </c>
      <c r="C41" s="530">
        <v>32.1</v>
      </c>
      <c r="D41" s="531"/>
      <c r="E41" s="580"/>
    </row>
    <row r="42" spans="1:5" ht="23.25" customHeight="1">
      <c r="A42" s="579"/>
      <c r="B42" s="217" t="s">
        <v>635</v>
      </c>
      <c r="C42" s="530">
        <v>32.2</v>
      </c>
      <c r="D42" s="531"/>
      <c r="E42" s="580"/>
    </row>
    <row r="43" spans="1:5" ht="23.25" customHeight="1">
      <c r="A43" s="579"/>
      <c r="B43" s="217" t="s">
        <v>636</v>
      </c>
      <c r="C43" s="530">
        <v>33</v>
      </c>
      <c r="D43" s="531"/>
      <c r="E43" s="580"/>
    </row>
    <row r="44" spans="1:5" ht="23.25" customHeight="1">
      <c r="A44" s="579"/>
      <c r="B44" s="217" t="s">
        <v>634</v>
      </c>
      <c r="C44" s="530">
        <v>33.1</v>
      </c>
      <c r="D44" s="531"/>
      <c r="E44" s="580"/>
    </row>
    <row r="45" spans="1:5" ht="23.25" customHeight="1">
      <c r="A45" s="579"/>
      <c r="B45" s="217" t="s">
        <v>635</v>
      </c>
      <c r="C45" s="530">
        <v>33.2</v>
      </c>
      <c r="D45" s="531"/>
      <c r="E45" s="580"/>
    </row>
    <row r="46" spans="1:5" ht="16.5" customHeight="1">
      <c r="A46" s="576"/>
      <c r="B46" s="218" t="s">
        <v>756</v>
      </c>
      <c r="C46" s="529">
        <v>34</v>
      </c>
      <c r="D46" s="420">
        <f>D40+D43</f>
        <v>0</v>
      </c>
      <c r="E46" s="421">
        <f>E40+E43</f>
        <v>0</v>
      </c>
    </row>
    <row r="47" spans="1:5" ht="31.5" customHeight="1">
      <c r="A47" s="576"/>
      <c r="B47" s="218" t="s">
        <v>757</v>
      </c>
      <c r="C47" s="529">
        <v>35</v>
      </c>
      <c r="D47" s="420"/>
      <c r="E47" s="421"/>
    </row>
    <row r="48" spans="1:5" ht="16.5" customHeight="1">
      <c r="A48" s="576"/>
      <c r="B48" s="218" t="s">
        <v>758</v>
      </c>
      <c r="C48" s="529">
        <v>36</v>
      </c>
      <c r="D48" s="420">
        <f>D46+D47</f>
        <v>0</v>
      </c>
      <c r="E48" s="421">
        <f>E46+E47</f>
        <v>0</v>
      </c>
    </row>
    <row r="49" spans="1:5" ht="26.25" customHeight="1">
      <c r="A49" s="576"/>
      <c r="B49" s="218" t="s">
        <v>759</v>
      </c>
      <c r="C49" s="529">
        <v>37</v>
      </c>
      <c r="D49" s="420"/>
      <c r="E49" s="421"/>
    </row>
    <row r="50" spans="1:5" ht="26.25" customHeight="1">
      <c r="A50" s="576"/>
      <c r="B50" s="218" t="s">
        <v>760</v>
      </c>
      <c r="C50" s="532">
        <v>38</v>
      </c>
      <c r="D50" s="420"/>
      <c r="E50" s="421"/>
    </row>
    <row r="51" spans="1:5" ht="15">
      <c r="A51" s="576"/>
      <c r="B51" s="218" t="s">
        <v>761</v>
      </c>
      <c r="C51" s="529">
        <v>39</v>
      </c>
      <c r="D51" s="420">
        <f>D49+D50</f>
        <v>0</v>
      </c>
      <c r="E51" s="421">
        <f>E49+E50</f>
        <v>0</v>
      </c>
    </row>
    <row r="52" spans="1:5" ht="30.75" customHeight="1">
      <c r="A52" s="576"/>
      <c r="B52" s="218" t="s">
        <v>762</v>
      </c>
      <c r="C52" s="532">
        <v>40</v>
      </c>
      <c r="D52" s="420"/>
      <c r="E52" s="421"/>
    </row>
    <row r="53" spans="1:5" ht="26.25" customHeight="1">
      <c r="A53" s="576"/>
      <c r="B53" s="218" t="s">
        <v>763</v>
      </c>
      <c r="C53" s="532">
        <v>41</v>
      </c>
      <c r="D53" s="420">
        <f>D51+D52</f>
        <v>0</v>
      </c>
      <c r="E53" s="421">
        <f>E51+E52</f>
        <v>0</v>
      </c>
    </row>
    <row r="54" spans="1:5" ht="17.25" customHeight="1">
      <c r="A54" s="576"/>
      <c r="B54" s="218" t="s">
        <v>764</v>
      </c>
      <c r="C54" s="532">
        <v>42</v>
      </c>
      <c r="D54" s="420"/>
      <c r="E54" s="421"/>
    </row>
    <row r="55" spans="1:5" ht="18.75" customHeight="1">
      <c r="A55" s="576"/>
      <c r="B55" s="218" t="s">
        <v>765</v>
      </c>
      <c r="C55" s="532">
        <v>43</v>
      </c>
      <c r="D55" s="420"/>
      <c r="E55" s="421"/>
    </row>
    <row r="56" spans="1:5" ht="33" customHeight="1">
      <c r="A56" s="576"/>
      <c r="B56" s="218" t="s">
        <v>766</v>
      </c>
      <c r="C56" s="532">
        <v>44</v>
      </c>
      <c r="D56" s="420"/>
      <c r="E56" s="421"/>
    </row>
    <row r="57" spans="1:5" ht="15">
      <c r="A57" s="576"/>
      <c r="B57" s="216" t="s">
        <v>767</v>
      </c>
      <c r="C57" s="529">
        <v>45</v>
      </c>
      <c r="D57" s="420">
        <f>D54+D56</f>
        <v>0</v>
      </c>
      <c r="E57" s="421">
        <f>E54+E56</f>
        <v>0</v>
      </c>
    </row>
    <row r="58" spans="1:5" ht="15">
      <c r="A58" s="576"/>
      <c r="B58" s="216" t="s">
        <v>768</v>
      </c>
      <c r="C58" s="201">
        <v>50</v>
      </c>
      <c r="D58" s="416" t="s">
        <v>366</v>
      </c>
      <c r="E58" s="417" t="s">
        <v>366</v>
      </c>
    </row>
    <row r="59" spans="1:5" ht="50.25" customHeight="1">
      <c r="A59" s="407"/>
      <c r="B59" s="215" t="s">
        <v>77</v>
      </c>
      <c r="C59" s="529">
        <v>51</v>
      </c>
      <c r="D59" s="420"/>
      <c r="E59" s="421">
        <v>3</v>
      </c>
    </row>
    <row r="60" spans="1:5" ht="22.5" customHeight="1">
      <c r="A60" s="407"/>
      <c r="B60" s="215" t="s">
        <v>632</v>
      </c>
      <c r="C60" s="529">
        <v>52</v>
      </c>
      <c r="D60" s="420"/>
      <c r="E60" s="421"/>
    </row>
    <row r="61" spans="1:5" ht="22.5" customHeight="1">
      <c r="A61" s="407"/>
      <c r="B61" s="215" t="s">
        <v>637</v>
      </c>
      <c r="C61" s="529">
        <v>53</v>
      </c>
      <c r="D61" s="420"/>
      <c r="E61" s="421"/>
    </row>
    <row r="62" spans="1:5" ht="22.5" customHeight="1">
      <c r="A62" s="407"/>
      <c r="B62" s="215" t="s">
        <v>769</v>
      </c>
      <c r="C62" s="529">
        <v>54</v>
      </c>
      <c r="D62" s="420"/>
      <c r="E62" s="421"/>
    </row>
    <row r="63" spans="1:5" ht="15">
      <c r="A63" s="407"/>
      <c r="B63" s="215" t="s">
        <v>770</v>
      </c>
      <c r="C63" s="529">
        <v>55</v>
      </c>
      <c r="D63" s="420">
        <f>D59+D62</f>
        <v>0</v>
      </c>
      <c r="E63" s="421">
        <f>E59+E62</f>
        <v>3</v>
      </c>
    </row>
    <row r="64" spans="1:5" ht="30.75" customHeight="1">
      <c r="A64" s="407"/>
      <c r="B64" s="215" t="s">
        <v>721</v>
      </c>
      <c r="C64" s="529">
        <v>56</v>
      </c>
      <c r="D64" s="420"/>
      <c r="E64" s="421"/>
    </row>
    <row r="65" spans="1:5" ht="22.5" customHeight="1">
      <c r="A65" s="407"/>
      <c r="B65" s="215" t="s">
        <v>771</v>
      </c>
      <c r="C65" s="529">
        <v>57</v>
      </c>
      <c r="D65" s="420">
        <f>D64+D63</f>
        <v>0</v>
      </c>
      <c r="E65" s="421">
        <f>E64+E63</f>
        <v>3</v>
      </c>
    </row>
    <row r="66" spans="1:5" ht="29.25" customHeight="1">
      <c r="A66" s="407"/>
      <c r="B66" s="215" t="s">
        <v>772</v>
      </c>
      <c r="C66" s="529">
        <v>58</v>
      </c>
      <c r="D66" s="420"/>
      <c r="E66" s="421"/>
    </row>
    <row r="67" spans="1:5" ht="29.25" customHeight="1">
      <c r="A67" s="407"/>
      <c r="B67" s="215" t="s">
        <v>722</v>
      </c>
      <c r="C67" s="529">
        <v>59</v>
      </c>
      <c r="D67" s="420"/>
      <c r="E67" s="421"/>
    </row>
    <row r="68" spans="1:5" ht="20.25" customHeight="1">
      <c r="A68" s="407"/>
      <c r="B68" s="215" t="s">
        <v>773</v>
      </c>
      <c r="C68" s="529">
        <v>60</v>
      </c>
      <c r="D68" s="420">
        <f>D66+D67</f>
        <v>0</v>
      </c>
      <c r="E68" s="421">
        <f>E66+E67</f>
        <v>0</v>
      </c>
    </row>
    <row r="69" spans="1:5" ht="30">
      <c r="A69" s="407"/>
      <c r="B69" s="215" t="s">
        <v>774</v>
      </c>
      <c r="C69" s="529">
        <v>61</v>
      </c>
      <c r="D69" s="420"/>
      <c r="E69" s="421"/>
    </row>
    <row r="70" spans="1:5" ht="34.5" customHeight="1">
      <c r="A70" s="407"/>
      <c r="B70" s="215" t="s">
        <v>775</v>
      </c>
      <c r="C70" s="529">
        <v>62</v>
      </c>
      <c r="D70" s="420"/>
      <c r="E70" s="421"/>
    </row>
    <row r="71" spans="1:5" ht="21.75" customHeight="1">
      <c r="A71" s="407"/>
      <c r="B71" s="215" t="s">
        <v>1073</v>
      </c>
      <c r="C71" s="529">
        <v>63</v>
      </c>
      <c r="D71" s="420"/>
      <c r="E71" s="421"/>
    </row>
    <row r="72" spans="1:5" ht="36.75" customHeight="1">
      <c r="A72" s="407"/>
      <c r="B72" s="215" t="s">
        <v>1074</v>
      </c>
      <c r="C72" s="529">
        <v>64</v>
      </c>
      <c r="D72" s="420"/>
      <c r="E72" s="421"/>
    </row>
    <row r="73" spans="1:5" ht="35.25" customHeight="1">
      <c r="A73" s="407"/>
      <c r="B73" s="215" t="s">
        <v>69</v>
      </c>
      <c r="C73" s="529">
        <v>65</v>
      </c>
      <c r="D73" s="420">
        <f>D71+D72</f>
        <v>0</v>
      </c>
      <c r="E73" s="421">
        <f>E71+E72</f>
        <v>0</v>
      </c>
    </row>
    <row r="74" spans="1:5" ht="27" customHeight="1">
      <c r="A74" s="576"/>
      <c r="B74" s="215" t="s">
        <v>776</v>
      </c>
      <c r="C74" s="529">
        <v>66</v>
      </c>
      <c r="D74" s="420"/>
      <c r="E74" s="421"/>
    </row>
    <row r="75" spans="1:5" ht="31.5" customHeight="1">
      <c r="A75" s="576"/>
      <c r="B75" s="215" t="s">
        <v>777</v>
      </c>
      <c r="C75" s="529">
        <v>67</v>
      </c>
      <c r="D75" s="420"/>
      <c r="E75" s="421"/>
    </row>
    <row r="76" spans="1:5" ht="15">
      <c r="A76" s="576"/>
      <c r="B76" s="216" t="s">
        <v>778</v>
      </c>
      <c r="C76" s="529">
        <v>68</v>
      </c>
      <c r="D76" s="420">
        <f>D74+D75</f>
        <v>0</v>
      </c>
      <c r="E76" s="421">
        <f>E74+E75</f>
        <v>0</v>
      </c>
    </row>
    <row r="77" spans="1:5" ht="15">
      <c r="A77" s="576"/>
      <c r="B77" s="218" t="s">
        <v>779</v>
      </c>
      <c r="C77" s="413">
        <v>75</v>
      </c>
      <c r="D77" s="416" t="s">
        <v>654</v>
      </c>
      <c r="E77" s="417" t="s">
        <v>654</v>
      </c>
    </row>
    <row r="78" spans="1:5" ht="30">
      <c r="A78" s="407"/>
      <c r="B78" s="218" t="s">
        <v>1075</v>
      </c>
      <c r="C78" s="529">
        <v>76</v>
      </c>
      <c r="D78" s="420"/>
      <c r="E78" s="421"/>
    </row>
    <row r="79" spans="1:5" ht="15">
      <c r="A79" s="407"/>
      <c r="B79" s="215" t="s">
        <v>780</v>
      </c>
      <c r="C79" s="529">
        <v>77</v>
      </c>
      <c r="D79" s="420">
        <f>D78</f>
        <v>0</v>
      </c>
      <c r="E79" s="421">
        <f>E78</f>
        <v>0</v>
      </c>
    </row>
    <row r="80" spans="1:5" ht="20.25" customHeight="1">
      <c r="A80" s="412" t="s">
        <v>723</v>
      </c>
      <c r="B80" s="219" t="s">
        <v>724</v>
      </c>
      <c r="C80" s="201">
        <v>80</v>
      </c>
      <c r="D80" s="416" t="s">
        <v>366</v>
      </c>
      <c r="E80" s="417" t="s">
        <v>366</v>
      </c>
    </row>
    <row r="81" spans="1:5" ht="20.25" customHeight="1">
      <c r="A81" s="576"/>
      <c r="B81" s="219" t="s">
        <v>781</v>
      </c>
      <c r="C81" s="201">
        <v>81</v>
      </c>
      <c r="D81" s="416" t="s">
        <v>366</v>
      </c>
      <c r="E81" s="417" t="s">
        <v>366</v>
      </c>
    </row>
    <row r="82" spans="1:5" ht="30" customHeight="1">
      <c r="A82" s="407"/>
      <c r="B82" s="215" t="s">
        <v>782</v>
      </c>
      <c r="C82" s="529">
        <v>82</v>
      </c>
      <c r="D82" s="420"/>
      <c r="E82" s="421"/>
    </row>
    <row r="83" spans="1:5" ht="30" customHeight="1">
      <c r="A83" s="407"/>
      <c r="B83" s="215" t="s">
        <v>783</v>
      </c>
      <c r="C83" s="529">
        <v>83</v>
      </c>
      <c r="D83" s="420"/>
      <c r="E83" s="421"/>
    </row>
    <row r="84" spans="1:5" ht="21" customHeight="1">
      <c r="A84" s="407"/>
      <c r="B84" s="215" t="s">
        <v>0</v>
      </c>
      <c r="C84" s="529">
        <v>84</v>
      </c>
      <c r="D84" s="420">
        <f>D82+D83</f>
        <v>0</v>
      </c>
      <c r="E84" s="421">
        <f>E82+E83</f>
        <v>0</v>
      </c>
    </row>
    <row r="85" spans="1:5" ht="30" customHeight="1">
      <c r="A85" s="407"/>
      <c r="B85" s="215" t="s">
        <v>1076</v>
      </c>
      <c r="C85" s="529">
        <v>85</v>
      </c>
      <c r="D85" s="420"/>
      <c r="E85" s="421"/>
    </row>
    <row r="86" spans="1:5" ht="15">
      <c r="A86" s="407"/>
      <c r="B86" s="215" t="s">
        <v>1</v>
      </c>
      <c r="C86" s="529">
        <v>86</v>
      </c>
      <c r="D86" s="420"/>
      <c r="E86" s="421"/>
    </row>
    <row r="87" spans="1:5" ht="15">
      <c r="A87" s="407"/>
      <c r="B87" s="215"/>
      <c r="C87" s="529"/>
      <c r="D87" s="420"/>
      <c r="E87" s="421"/>
    </row>
    <row r="88" spans="1:5" ht="42" customHeight="1" hidden="1">
      <c r="A88" s="407"/>
      <c r="B88" s="215"/>
      <c r="C88" s="529"/>
      <c r="D88" s="420"/>
      <c r="E88" s="421"/>
    </row>
    <row r="89" spans="1:5" ht="27" customHeight="1" hidden="1">
      <c r="A89" s="576"/>
      <c r="B89" s="216" t="s">
        <v>388</v>
      </c>
      <c r="C89" s="529"/>
      <c r="D89" s="420"/>
      <c r="E89" s="421"/>
    </row>
    <row r="90" spans="1:5" ht="15">
      <c r="A90" s="412" t="s">
        <v>253</v>
      </c>
      <c r="B90" s="216" t="s">
        <v>725</v>
      </c>
      <c r="C90" s="413">
        <v>95</v>
      </c>
      <c r="D90" s="416" t="s">
        <v>366</v>
      </c>
      <c r="E90" s="417" t="s">
        <v>366</v>
      </c>
    </row>
    <row r="91" spans="1:5" ht="15">
      <c r="A91" s="576"/>
      <c r="B91" s="218" t="s">
        <v>726</v>
      </c>
      <c r="C91" s="201">
        <v>96</v>
      </c>
      <c r="D91" s="416" t="s">
        <v>366</v>
      </c>
      <c r="E91" s="417" t="s">
        <v>366</v>
      </c>
    </row>
    <row r="92" spans="1:5" ht="30">
      <c r="A92" s="578" t="s">
        <v>2</v>
      </c>
      <c r="B92" s="219" t="s">
        <v>3</v>
      </c>
      <c r="C92" s="201">
        <v>97</v>
      </c>
      <c r="D92" s="416" t="s">
        <v>366</v>
      </c>
      <c r="E92" s="417" t="s">
        <v>366</v>
      </c>
    </row>
    <row r="93" spans="1:5" ht="48" customHeight="1">
      <c r="A93" s="407"/>
      <c r="B93" s="218" t="s">
        <v>4</v>
      </c>
      <c r="C93" s="529">
        <v>98</v>
      </c>
      <c r="D93" s="420">
        <f>D94+D95+D96+D97</f>
        <v>0</v>
      </c>
      <c r="E93" s="421">
        <f>E94+E95+E96+E97</f>
        <v>0</v>
      </c>
    </row>
    <row r="94" spans="1:5" ht="15">
      <c r="A94" s="576"/>
      <c r="B94" s="225" t="s">
        <v>1077</v>
      </c>
      <c r="C94" s="529">
        <v>99</v>
      </c>
      <c r="D94" s="420"/>
      <c r="E94" s="421"/>
    </row>
    <row r="95" spans="1:5" ht="21.75" customHeight="1">
      <c r="A95" s="576"/>
      <c r="B95" s="225" t="s">
        <v>1078</v>
      </c>
      <c r="C95" s="529">
        <v>100</v>
      </c>
      <c r="D95" s="420"/>
      <c r="E95" s="421"/>
    </row>
    <row r="96" spans="1:5" ht="47.25" customHeight="1">
      <c r="A96" s="576"/>
      <c r="B96" s="225" t="s">
        <v>1140</v>
      </c>
      <c r="C96" s="529">
        <v>101</v>
      </c>
      <c r="D96" s="420"/>
      <c r="E96" s="421"/>
    </row>
    <row r="97" spans="1:5" ht="45">
      <c r="A97" s="576"/>
      <c r="B97" s="225" t="s">
        <v>1141</v>
      </c>
      <c r="C97" s="529">
        <v>102</v>
      </c>
      <c r="D97" s="420"/>
      <c r="E97" s="421"/>
    </row>
    <row r="98" spans="1:5" ht="15">
      <c r="A98" s="412" t="s">
        <v>396</v>
      </c>
      <c r="B98" s="216" t="s">
        <v>5</v>
      </c>
      <c r="C98" s="529">
        <v>103</v>
      </c>
      <c r="D98" s="420">
        <f>D93</f>
        <v>0</v>
      </c>
      <c r="E98" s="421">
        <f>E93</f>
        <v>0</v>
      </c>
    </row>
    <row r="99" spans="1:5" ht="30">
      <c r="A99" s="578" t="s">
        <v>727</v>
      </c>
      <c r="B99" s="219" t="s">
        <v>395</v>
      </c>
      <c r="C99" s="201">
        <v>110</v>
      </c>
      <c r="D99" s="533" t="s">
        <v>6</v>
      </c>
      <c r="E99" s="417" t="s">
        <v>7</v>
      </c>
    </row>
    <row r="100" spans="1:5" ht="45">
      <c r="A100" s="407"/>
      <c r="B100" s="215" t="s">
        <v>8</v>
      </c>
      <c r="C100" s="529">
        <v>111</v>
      </c>
      <c r="D100" s="420">
        <f>D101+D102+D103+D104</f>
        <v>0</v>
      </c>
      <c r="E100" s="421">
        <f>E101+E102+E103+E104</f>
        <v>0</v>
      </c>
    </row>
    <row r="101" spans="1:5" ht="15">
      <c r="A101" s="576"/>
      <c r="B101" s="225" t="s">
        <v>1080</v>
      </c>
      <c r="C101" s="529">
        <v>112</v>
      </c>
      <c r="D101" s="420"/>
      <c r="E101" s="421"/>
    </row>
    <row r="102" spans="1:5" ht="22.5" customHeight="1">
      <c r="A102" s="576"/>
      <c r="B102" s="225" t="s">
        <v>1079</v>
      </c>
      <c r="C102" s="529">
        <v>113</v>
      </c>
      <c r="D102" s="420"/>
      <c r="E102" s="421"/>
    </row>
    <row r="103" spans="1:5" ht="42" customHeight="1">
      <c r="A103" s="576"/>
      <c r="B103" s="225" t="s">
        <v>1142</v>
      </c>
      <c r="C103" s="529">
        <v>114</v>
      </c>
      <c r="D103" s="420"/>
      <c r="E103" s="421"/>
    </row>
    <row r="104" spans="1:5" ht="45">
      <c r="A104" s="576"/>
      <c r="B104" s="225" t="s">
        <v>1141</v>
      </c>
      <c r="C104" s="529">
        <v>115</v>
      </c>
      <c r="D104" s="420"/>
      <c r="E104" s="421"/>
    </row>
    <row r="105" spans="1:5" ht="30.75" customHeight="1">
      <c r="A105" s="407"/>
      <c r="B105" s="215" t="s">
        <v>9</v>
      </c>
      <c r="C105" s="529">
        <v>116</v>
      </c>
      <c r="D105" s="420">
        <f>D106+D107+D108+D109+D110</f>
        <v>0</v>
      </c>
      <c r="E105" s="421">
        <f>E106+E107+E108+E109+E110</f>
        <v>0</v>
      </c>
    </row>
    <row r="106" spans="1:5" ht="15">
      <c r="A106" s="576"/>
      <c r="B106" s="225" t="s">
        <v>1080</v>
      </c>
      <c r="C106" s="529">
        <v>117</v>
      </c>
      <c r="D106" s="420"/>
      <c r="E106" s="581"/>
    </row>
    <row r="107" spans="1:5" ht="21" customHeight="1">
      <c r="A107" s="576"/>
      <c r="B107" s="225" t="s">
        <v>1081</v>
      </c>
      <c r="C107" s="529">
        <f aca="true" t="shared" si="0" ref="C107:C120">C106+1</f>
        <v>118</v>
      </c>
      <c r="D107" s="420"/>
      <c r="E107" s="581"/>
    </row>
    <row r="108" spans="1:5" ht="45" customHeight="1">
      <c r="A108" s="576"/>
      <c r="B108" s="225" t="s">
        <v>1142</v>
      </c>
      <c r="C108" s="529">
        <f t="shared" si="0"/>
        <v>119</v>
      </c>
      <c r="D108" s="420"/>
      <c r="E108" s="581"/>
    </row>
    <row r="109" spans="1:5" ht="45">
      <c r="A109" s="576"/>
      <c r="B109" s="225" t="s">
        <v>1141</v>
      </c>
      <c r="C109" s="529">
        <f t="shared" si="0"/>
        <v>120</v>
      </c>
      <c r="D109" s="420"/>
      <c r="E109" s="421"/>
    </row>
    <row r="110" spans="1:5" ht="15">
      <c r="A110" s="576"/>
      <c r="B110" s="225" t="s">
        <v>1082</v>
      </c>
      <c r="C110" s="529">
        <f t="shared" si="0"/>
        <v>121</v>
      </c>
      <c r="D110" s="420"/>
      <c r="E110" s="421"/>
    </row>
    <row r="111" spans="1:5" ht="15">
      <c r="A111" s="412" t="s">
        <v>396</v>
      </c>
      <c r="B111" s="216" t="s">
        <v>17</v>
      </c>
      <c r="C111" s="529">
        <f t="shared" si="0"/>
        <v>122</v>
      </c>
      <c r="D111" s="420">
        <f>D100+D105</f>
        <v>0</v>
      </c>
      <c r="E111" s="421">
        <f>E100+E105</f>
        <v>0</v>
      </c>
    </row>
    <row r="112" spans="1:5" ht="15">
      <c r="A112" s="412" t="s">
        <v>254</v>
      </c>
      <c r="B112" s="216" t="s">
        <v>728</v>
      </c>
      <c r="C112" s="534">
        <v>130</v>
      </c>
      <c r="D112" s="416" t="s">
        <v>6</v>
      </c>
      <c r="E112" s="417" t="s">
        <v>18</v>
      </c>
    </row>
    <row r="113" spans="1:5" ht="15">
      <c r="A113" s="412" t="s">
        <v>729</v>
      </c>
      <c r="B113" s="219" t="s">
        <v>730</v>
      </c>
      <c r="C113" s="534">
        <v>131</v>
      </c>
      <c r="D113" s="416" t="s">
        <v>6</v>
      </c>
      <c r="E113" s="417" t="s">
        <v>18</v>
      </c>
    </row>
    <row r="114" spans="1:5" ht="47.25" customHeight="1">
      <c r="A114" s="576"/>
      <c r="B114" s="215" t="s">
        <v>70</v>
      </c>
      <c r="C114" s="529">
        <v>132</v>
      </c>
      <c r="D114" s="416">
        <f>D115+D119</f>
        <v>0</v>
      </c>
      <c r="E114" s="417">
        <f>E115+E119</f>
        <v>0</v>
      </c>
    </row>
    <row r="115" spans="1:5" ht="15">
      <c r="A115" s="576"/>
      <c r="B115" s="218" t="s">
        <v>790</v>
      </c>
      <c r="C115" s="529">
        <v>133</v>
      </c>
      <c r="D115" s="420">
        <f>D116+D117+D118</f>
        <v>0</v>
      </c>
      <c r="E115" s="421">
        <f>E116+E117+E118</f>
        <v>0</v>
      </c>
    </row>
    <row r="116" spans="1:5" ht="30">
      <c r="A116" s="576"/>
      <c r="B116" s="225" t="s">
        <v>1083</v>
      </c>
      <c r="C116" s="529">
        <v>134</v>
      </c>
      <c r="D116" s="420"/>
      <c r="E116" s="421"/>
    </row>
    <row r="117" spans="1:5" ht="30.75" customHeight="1">
      <c r="A117" s="576"/>
      <c r="B117" s="225" t="s">
        <v>1084</v>
      </c>
      <c r="C117" s="529">
        <v>135</v>
      </c>
      <c r="D117" s="420"/>
      <c r="E117" s="421"/>
    </row>
    <row r="118" spans="1:5" ht="22.5" customHeight="1">
      <c r="A118" s="576"/>
      <c r="B118" s="225" t="s">
        <v>1085</v>
      </c>
      <c r="C118" s="529">
        <v>136</v>
      </c>
      <c r="D118" s="420"/>
      <c r="E118" s="421"/>
    </row>
    <row r="119" spans="1:5" ht="15">
      <c r="A119" s="576"/>
      <c r="B119" s="225" t="s">
        <v>1086</v>
      </c>
      <c r="C119" s="529">
        <f t="shared" si="0"/>
        <v>137</v>
      </c>
      <c r="D119" s="420"/>
      <c r="E119" s="421"/>
    </row>
    <row r="120" spans="1:5" ht="30">
      <c r="A120" s="407"/>
      <c r="B120" s="215" t="s">
        <v>791</v>
      </c>
      <c r="C120" s="529">
        <f t="shared" si="0"/>
        <v>138</v>
      </c>
      <c r="D120" s="420"/>
      <c r="E120" s="421"/>
    </row>
    <row r="121" spans="1:5" ht="31.5" customHeight="1">
      <c r="A121" s="407"/>
      <c r="B121" s="215" t="s">
        <v>1087</v>
      </c>
      <c r="C121" s="529">
        <v>139</v>
      </c>
      <c r="D121" s="420">
        <f>D122+D126</f>
        <v>0</v>
      </c>
      <c r="E121" s="421">
        <f>E122+E126</f>
        <v>0</v>
      </c>
    </row>
    <row r="122" spans="1:5" ht="15">
      <c r="A122" s="407"/>
      <c r="B122" s="215" t="s">
        <v>792</v>
      </c>
      <c r="C122" s="529">
        <v>140</v>
      </c>
      <c r="D122" s="420">
        <f>D123+D124+D125</f>
        <v>0</v>
      </c>
      <c r="E122" s="421">
        <f>E123+E124+E125</f>
        <v>0</v>
      </c>
    </row>
    <row r="123" spans="1:5" ht="30">
      <c r="A123" s="407"/>
      <c r="B123" s="225" t="s">
        <v>1083</v>
      </c>
      <c r="C123" s="529">
        <v>141</v>
      </c>
      <c r="D123" s="420"/>
      <c r="E123" s="421"/>
    </row>
    <row r="124" spans="1:5" ht="30">
      <c r="A124" s="407"/>
      <c r="B124" s="225" t="s">
        <v>1084</v>
      </c>
      <c r="C124" s="529">
        <v>142</v>
      </c>
      <c r="D124" s="420"/>
      <c r="E124" s="421"/>
    </row>
    <row r="125" spans="1:5" ht="15">
      <c r="A125" s="407"/>
      <c r="B125" s="225" t="s">
        <v>1085</v>
      </c>
      <c r="C125" s="529">
        <v>143</v>
      </c>
      <c r="D125" s="420"/>
      <c r="E125" s="421"/>
    </row>
    <row r="126" spans="1:5" ht="15">
      <c r="A126" s="407"/>
      <c r="B126" s="225" t="s">
        <v>1088</v>
      </c>
      <c r="C126" s="529">
        <v>144</v>
      </c>
      <c r="D126" s="420"/>
      <c r="E126" s="421"/>
    </row>
    <row r="127" spans="1:5" ht="31.5" customHeight="1">
      <c r="A127" s="407"/>
      <c r="B127" s="215" t="s">
        <v>1089</v>
      </c>
      <c r="C127" s="529">
        <v>145</v>
      </c>
      <c r="D127" s="420">
        <f>D128+D132</f>
        <v>0</v>
      </c>
      <c r="E127" s="421">
        <f>E128+E132</f>
        <v>0</v>
      </c>
    </row>
    <row r="128" spans="1:5" ht="15">
      <c r="A128" s="407"/>
      <c r="B128" s="215" t="s">
        <v>793</v>
      </c>
      <c r="C128" s="529">
        <v>146</v>
      </c>
      <c r="D128" s="420">
        <f>D129+D130+D131</f>
        <v>0</v>
      </c>
      <c r="E128" s="421">
        <f>E129+E130+E131</f>
        <v>0</v>
      </c>
    </row>
    <row r="129" spans="1:5" ht="30">
      <c r="A129" s="407"/>
      <c r="B129" s="225" t="s">
        <v>1083</v>
      </c>
      <c r="C129" s="529">
        <v>147</v>
      </c>
      <c r="D129" s="420"/>
      <c r="E129" s="421"/>
    </row>
    <row r="130" spans="1:5" ht="28.5" customHeight="1">
      <c r="A130" s="407"/>
      <c r="B130" s="225" t="s">
        <v>1084</v>
      </c>
      <c r="C130" s="529">
        <v>148</v>
      </c>
      <c r="D130" s="420"/>
      <c r="E130" s="421"/>
    </row>
    <row r="131" spans="1:5" ht="15">
      <c r="A131" s="407"/>
      <c r="B131" s="225" t="s">
        <v>1085</v>
      </c>
      <c r="C131" s="529">
        <v>149</v>
      </c>
      <c r="D131" s="420"/>
      <c r="E131" s="421"/>
    </row>
    <row r="132" spans="1:5" ht="15">
      <c r="A132" s="407"/>
      <c r="B132" s="225" t="s">
        <v>1090</v>
      </c>
      <c r="C132" s="529">
        <v>150</v>
      </c>
      <c r="D132" s="420"/>
      <c r="E132" s="421"/>
    </row>
    <row r="133" spans="1:5" ht="15">
      <c r="A133" s="576" t="s">
        <v>396</v>
      </c>
      <c r="B133" s="218" t="s">
        <v>1040</v>
      </c>
      <c r="C133" s="529">
        <v>151</v>
      </c>
      <c r="D133" s="531">
        <f>D114+D120+D121+D127+D157</f>
        <v>0</v>
      </c>
      <c r="E133" s="580">
        <f>E114+E120+E121+E127+E157</f>
        <v>0</v>
      </c>
    </row>
    <row r="134" spans="1:5" ht="30.75" customHeight="1">
      <c r="A134" s="407"/>
      <c r="B134" s="215" t="s">
        <v>794</v>
      </c>
      <c r="C134" s="529">
        <v>152</v>
      </c>
      <c r="D134" s="420">
        <f>D135+D139</f>
        <v>0</v>
      </c>
      <c r="E134" s="421">
        <f>E135+E139</f>
        <v>0</v>
      </c>
    </row>
    <row r="135" spans="1:5" ht="15">
      <c r="A135" s="407"/>
      <c r="B135" s="215" t="s">
        <v>795</v>
      </c>
      <c r="C135" s="529">
        <v>153</v>
      </c>
      <c r="D135" s="420">
        <f>D136+D137+D138</f>
        <v>0</v>
      </c>
      <c r="E135" s="421">
        <f>E136+E137+E138</f>
        <v>0</v>
      </c>
    </row>
    <row r="136" spans="1:5" ht="30">
      <c r="A136" s="407"/>
      <c r="B136" s="225" t="s">
        <v>1083</v>
      </c>
      <c r="C136" s="529">
        <v>154</v>
      </c>
      <c r="D136" s="420"/>
      <c r="E136" s="421"/>
    </row>
    <row r="137" spans="1:5" ht="30">
      <c r="A137" s="407"/>
      <c r="B137" s="225" t="s">
        <v>1084</v>
      </c>
      <c r="C137" s="529">
        <v>155</v>
      </c>
      <c r="D137" s="420"/>
      <c r="E137" s="421"/>
    </row>
    <row r="138" spans="1:5" ht="15">
      <c r="A138" s="407"/>
      <c r="B138" s="225" t="s">
        <v>1085</v>
      </c>
      <c r="C138" s="529">
        <v>156</v>
      </c>
      <c r="D138" s="420"/>
      <c r="E138" s="421"/>
    </row>
    <row r="139" spans="1:5" ht="15">
      <c r="A139" s="407"/>
      <c r="B139" s="225" t="s">
        <v>1091</v>
      </c>
      <c r="C139" s="529">
        <v>157</v>
      </c>
      <c r="D139" s="420"/>
      <c r="E139" s="421"/>
    </row>
    <row r="140" spans="1:5" ht="42.75" customHeight="1">
      <c r="A140" s="407"/>
      <c r="B140" s="215" t="s">
        <v>1092</v>
      </c>
      <c r="C140" s="529">
        <v>158</v>
      </c>
      <c r="D140" s="420">
        <f>D141+D145</f>
        <v>0</v>
      </c>
      <c r="E140" s="421">
        <f>E141+E145</f>
        <v>0</v>
      </c>
    </row>
    <row r="141" spans="1:5" ht="15">
      <c r="A141" s="407"/>
      <c r="B141" s="215" t="s">
        <v>796</v>
      </c>
      <c r="C141" s="529">
        <v>159</v>
      </c>
      <c r="D141" s="420">
        <f>D142+D143+D144</f>
        <v>0</v>
      </c>
      <c r="E141" s="421">
        <f>E142+E143+E144</f>
        <v>0</v>
      </c>
    </row>
    <row r="142" spans="1:5" ht="30">
      <c r="A142" s="407"/>
      <c r="B142" s="225" t="s">
        <v>1083</v>
      </c>
      <c r="C142" s="529">
        <v>160</v>
      </c>
      <c r="D142" s="420"/>
      <c r="E142" s="421"/>
    </row>
    <row r="143" spans="1:5" ht="30">
      <c r="A143" s="407"/>
      <c r="B143" s="225" t="s">
        <v>1084</v>
      </c>
      <c r="C143" s="529">
        <v>161</v>
      </c>
      <c r="D143" s="420"/>
      <c r="E143" s="421"/>
    </row>
    <row r="144" spans="1:5" ht="15">
      <c r="A144" s="407"/>
      <c r="B144" s="225" t="s">
        <v>1085</v>
      </c>
      <c r="C144" s="529">
        <v>162</v>
      </c>
      <c r="D144" s="420"/>
      <c r="E144" s="421"/>
    </row>
    <row r="145" spans="1:5" ht="15">
      <c r="A145" s="407"/>
      <c r="B145" s="225" t="s">
        <v>1093</v>
      </c>
      <c r="C145" s="529">
        <v>163</v>
      </c>
      <c r="D145" s="420"/>
      <c r="E145" s="421"/>
    </row>
    <row r="146" spans="1:5" ht="45">
      <c r="A146" s="407"/>
      <c r="B146" s="215" t="s">
        <v>1094</v>
      </c>
      <c r="C146" s="529">
        <v>164</v>
      </c>
      <c r="D146" s="420">
        <f>D147+D151</f>
        <v>0</v>
      </c>
      <c r="E146" s="421">
        <f>E147+E151</f>
        <v>0</v>
      </c>
    </row>
    <row r="147" spans="1:5" ht="15">
      <c r="A147" s="407"/>
      <c r="B147" s="215" t="s">
        <v>797</v>
      </c>
      <c r="C147" s="529">
        <v>165</v>
      </c>
      <c r="D147" s="420">
        <f>D148+D149+D150</f>
        <v>0</v>
      </c>
      <c r="E147" s="421">
        <f>E148+E149+E150</f>
        <v>0</v>
      </c>
    </row>
    <row r="148" spans="1:5" ht="15">
      <c r="A148" s="407"/>
      <c r="B148" s="225" t="s">
        <v>797</v>
      </c>
      <c r="C148" s="529">
        <v>166</v>
      </c>
      <c r="D148" s="420"/>
      <c r="E148" s="421"/>
    </row>
    <row r="149" spans="1:5" ht="30.75" customHeight="1">
      <c r="A149" s="407"/>
      <c r="B149" s="225" t="s">
        <v>1083</v>
      </c>
      <c r="C149" s="529">
        <v>167</v>
      </c>
      <c r="D149" s="420"/>
      <c r="E149" s="421"/>
    </row>
    <row r="150" spans="1:5" ht="31.5" customHeight="1">
      <c r="A150" s="407"/>
      <c r="B150" s="225" t="s">
        <v>1084</v>
      </c>
      <c r="C150" s="529">
        <v>168</v>
      </c>
      <c r="D150" s="420"/>
      <c r="E150" s="421"/>
    </row>
    <row r="151" spans="1:5" ht="15">
      <c r="A151" s="407"/>
      <c r="B151" s="225" t="s">
        <v>1085</v>
      </c>
      <c r="C151" s="529">
        <v>169</v>
      </c>
      <c r="D151" s="420"/>
      <c r="E151" s="421"/>
    </row>
    <row r="152" spans="1:5" ht="18.75" customHeight="1">
      <c r="A152" s="407"/>
      <c r="B152" s="225" t="s">
        <v>1095</v>
      </c>
      <c r="C152" s="529">
        <v>170</v>
      </c>
      <c r="D152" s="531">
        <f>D134+D140+D146+D159</f>
        <v>0</v>
      </c>
      <c r="E152" s="580">
        <f>E134+E140+E146+E159</f>
        <v>0</v>
      </c>
    </row>
    <row r="153" spans="1:5" ht="15">
      <c r="A153" s="576" t="s">
        <v>396</v>
      </c>
      <c r="B153" s="216" t="s">
        <v>798</v>
      </c>
      <c r="C153" s="529">
        <v>171</v>
      </c>
      <c r="D153" s="420">
        <f>D133+D152</f>
        <v>0</v>
      </c>
      <c r="E153" s="421">
        <f>E133+E152</f>
        <v>0</v>
      </c>
    </row>
    <row r="154" spans="1:5" ht="30">
      <c r="A154" s="576"/>
      <c r="B154" s="218" t="s">
        <v>799</v>
      </c>
      <c r="C154" s="529">
        <v>172</v>
      </c>
      <c r="D154" s="420"/>
      <c r="E154" s="421"/>
    </row>
    <row r="155" spans="1:5" ht="30">
      <c r="A155" s="576"/>
      <c r="B155" s="218" t="s">
        <v>800</v>
      </c>
      <c r="C155" s="529">
        <v>173</v>
      </c>
      <c r="D155" s="420"/>
      <c r="E155" s="421"/>
    </row>
    <row r="156" spans="1:5" ht="15">
      <c r="A156" s="576"/>
      <c r="B156" s="218" t="s">
        <v>801</v>
      </c>
      <c r="C156" s="529">
        <v>174</v>
      </c>
      <c r="D156" s="420">
        <f>D154+D155</f>
        <v>0</v>
      </c>
      <c r="E156" s="421">
        <f>E154+E155</f>
        <v>0</v>
      </c>
    </row>
    <row r="157" spans="1:5" ht="34.5" customHeight="1">
      <c r="A157" s="576"/>
      <c r="B157" s="217" t="s">
        <v>638</v>
      </c>
      <c r="C157" s="530">
        <v>175</v>
      </c>
      <c r="D157" s="420"/>
      <c r="E157" s="421"/>
    </row>
    <row r="158" spans="1:5" ht="32.25" customHeight="1">
      <c r="A158" s="576"/>
      <c r="B158" s="225" t="s">
        <v>1096</v>
      </c>
      <c r="C158" s="530">
        <v>176</v>
      </c>
      <c r="D158" s="420"/>
      <c r="E158" s="421"/>
    </row>
    <row r="159" spans="1:5" ht="31.5" customHeight="1">
      <c r="A159" s="576"/>
      <c r="B159" s="217" t="s">
        <v>1097</v>
      </c>
      <c r="C159" s="530">
        <v>177</v>
      </c>
      <c r="D159" s="420"/>
      <c r="E159" s="421"/>
    </row>
    <row r="160" spans="1:5" ht="30" customHeight="1">
      <c r="A160" s="576"/>
      <c r="B160" s="225" t="s">
        <v>1143</v>
      </c>
      <c r="C160" s="530">
        <v>178</v>
      </c>
      <c r="D160" s="420"/>
      <c r="E160" s="421"/>
    </row>
    <row r="161" spans="1:5" ht="24" customHeight="1">
      <c r="A161" s="412" t="s">
        <v>731</v>
      </c>
      <c r="B161" s="219" t="s">
        <v>732</v>
      </c>
      <c r="C161" s="201">
        <v>185</v>
      </c>
      <c r="D161" s="416" t="s">
        <v>802</v>
      </c>
      <c r="E161" s="417" t="s">
        <v>7</v>
      </c>
    </row>
    <row r="162" spans="1:5" ht="33.75" customHeight="1">
      <c r="A162" s="576"/>
      <c r="B162" s="215" t="s">
        <v>25</v>
      </c>
      <c r="C162" s="529">
        <v>186</v>
      </c>
      <c r="D162" s="420">
        <f>D163+D167</f>
        <v>0</v>
      </c>
      <c r="E162" s="421">
        <f>E163+E167</f>
        <v>0</v>
      </c>
    </row>
    <row r="163" spans="1:5" ht="19.5" customHeight="1">
      <c r="A163" s="576"/>
      <c r="B163" s="218" t="s">
        <v>26</v>
      </c>
      <c r="C163" s="529">
        <v>187</v>
      </c>
      <c r="D163" s="420">
        <f>D164+D165+D166</f>
        <v>0</v>
      </c>
      <c r="E163" s="421">
        <f>E164+E165+E166</f>
        <v>0</v>
      </c>
    </row>
    <row r="164" spans="1:5" ht="30">
      <c r="A164" s="576"/>
      <c r="B164" s="225" t="s">
        <v>1083</v>
      </c>
      <c r="C164" s="529">
        <v>188</v>
      </c>
      <c r="D164" s="420"/>
      <c r="E164" s="421"/>
    </row>
    <row r="165" spans="1:5" ht="30">
      <c r="A165" s="576"/>
      <c r="B165" s="225" t="s">
        <v>1084</v>
      </c>
      <c r="C165" s="529">
        <v>189</v>
      </c>
      <c r="D165" s="420"/>
      <c r="E165" s="421"/>
    </row>
    <row r="166" spans="1:5" ht="15">
      <c r="A166" s="576"/>
      <c r="B166" s="225" t="s">
        <v>1085</v>
      </c>
      <c r="C166" s="529">
        <v>190</v>
      </c>
      <c r="D166" s="420"/>
      <c r="E166" s="421"/>
    </row>
    <row r="167" spans="1:5" ht="15">
      <c r="A167" s="576"/>
      <c r="B167" s="225" t="s">
        <v>1098</v>
      </c>
      <c r="C167" s="529">
        <v>191</v>
      </c>
      <c r="D167" s="420"/>
      <c r="E167" s="421"/>
    </row>
    <row r="168" spans="1:5" ht="30">
      <c r="A168" s="407"/>
      <c r="B168" s="215" t="s">
        <v>27</v>
      </c>
      <c r="C168" s="529">
        <v>192</v>
      </c>
      <c r="D168" s="420">
        <f>D169+D173</f>
        <v>0</v>
      </c>
      <c r="E168" s="421">
        <f>E169+E173</f>
        <v>0</v>
      </c>
    </row>
    <row r="169" spans="1:5" ht="15">
      <c r="A169" s="407"/>
      <c r="B169" s="215" t="s">
        <v>28</v>
      </c>
      <c r="C169" s="529">
        <v>193</v>
      </c>
      <c r="D169" s="420">
        <f>D170+D171+D172</f>
        <v>0</v>
      </c>
      <c r="E169" s="421">
        <f>E170+E171+E172</f>
        <v>0</v>
      </c>
    </row>
    <row r="170" spans="1:5" ht="30">
      <c r="A170" s="407"/>
      <c r="B170" s="225" t="s">
        <v>1083</v>
      </c>
      <c r="C170" s="529">
        <v>194</v>
      </c>
      <c r="D170" s="420"/>
      <c r="E170" s="421"/>
    </row>
    <row r="171" spans="1:5" ht="30">
      <c r="A171" s="407"/>
      <c r="B171" s="225" t="s">
        <v>1099</v>
      </c>
      <c r="C171" s="529">
        <v>195</v>
      </c>
      <c r="D171" s="420"/>
      <c r="E171" s="421"/>
    </row>
    <row r="172" spans="1:5" ht="15">
      <c r="A172" s="407"/>
      <c r="B172" s="225" t="s">
        <v>1085</v>
      </c>
      <c r="C172" s="529">
        <v>196</v>
      </c>
      <c r="D172" s="420"/>
      <c r="E172" s="421"/>
    </row>
    <row r="173" spans="1:5" ht="15">
      <c r="A173" s="407"/>
      <c r="B173" s="225" t="s">
        <v>1098</v>
      </c>
      <c r="C173" s="529">
        <v>197</v>
      </c>
      <c r="D173" s="420"/>
      <c r="E173" s="421"/>
    </row>
    <row r="174" spans="1:5" ht="34.5" customHeight="1">
      <c r="A174" s="576"/>
      <c r="B174" s="215" t="s">
        <v>29</v>
      </c>
      <c r="C174" s="529">
        <v>198</v>
      </c>
      <c r="D174" s="420">
        <f>D175+D179</f>
        <v>0</v>
      </c>
      <c r="E174" s="421">
        <f>E175+E179</f>
        <v>0</v>
      </c>
    </row>
    <row r="175" spans="1:5" ht="15">
      <c r="A175" s="576"/>
      <c r="B175" s="218" t="s">
        <v>30</v>
      </c>
      <c r="C175" s="529">
        <v>199</v>
      </c>
      <c r="D175" s="420">
        <f>D176+D177+D178</f>
        <v>0</v>
      </c>
      <c r="E175" s="421">
        <f>E176+E177+E178</f>
        <v>0</v>
      </c>
    </row>
    <row r="176" spans="1:5" ht="30">
      <c r="A176" s="576"/>
      <c r="B176" s="225" t="s">
        <v>1083</v>
      </c>
      <c r="C176" s="529">
        <v>200</v>
      </c>
      <c r="D176" s="420"/>
      <c r="E176" s="421"/>
    </row>
    <row r="177" spans="1:5" ht="25.5" customHeight="1">
      <c r="A177" s="576"/>
      <c r="B177" s="225" t="s">
        <v>1084</v>
      </c>
      <c r="C177" s="529">
        <v>201</v>
      </c>
      <c r="D177" s="420"/>
      <c r="E177" s="421"/>
    </row>
    <row r="178" spans="1:5" ht="15">
      <c r="A178" s="576"/>
      <c r="B178" s="225" t="s">
        <v>1085</v>
      </c>
      <c r="C178" s="529">
        <v>202</v>
      </c>
      <c r="D178" s="420"/>
      <c r="E178" s="421"/>
    </row>
    <row r="179" spans="1:5" ht="15.75" customHeight="1">
      <c r="A179" s="576"/>
      <c r="B179" s="225" t="s">
        <v>1098</v>
      </c>
      <c r="C179" s="529">
        <v>203</v>
      </c>
      <c r="D179" s="420"/>
      <c r="E179" s="421"/>
    </row>
    <row r="180" spans="1:5" ht="15">
      <c r="A180" s="576"/>
      <c r="B180" s="218" t="s">
        <v>31</v>
      </c>
      <c r="C180" s="529">
        <v>204</v>
      </c>
      <c r="D180" s="420">
        <f>D181+D185</f>
        <v>0</v>
      </c>
      <c r="E180" s="421">
        <f>E181+E185</f>
        <v>0</v>
      </c>
    </row>
    <row r="181" spans="1:5" ht="15">
      <c r="A181" s="576"/>
      <c r="B181" s="218" t="s">
        <v>32</v>
      </c>
      <c r="C181" s="529">
        <v>205</v>
      </c>
      <c r="D181" s="420">
        <f>D182+D183+D184</f>
        <v>0</v>
      </c>
      <c r="E181" s="421">
        <f>E182+E183+E184</f>
        <v>0</v>
      </c>
    </row>
    <row r="182" spans="1:5" ht="15" customHeight="1">
      <c r="A182" s="576"/>
      <c r="B182" s="225" t="s">
        <v>1083</v>
      </c>
      <c r="C182" s="529">
        <v>206</v>
      </c>
      <c r="D182" s="420"/>
      <c r="E182" s="421"/>
    </row>
    <row r="183" spans="1:5" ht="30">
      <c r="A183" s="576"/>
      <c r="B183" s="225" t="s">
        <v>1084</v>
      </c>
      <c r="C183" s="529">
        <v>207</v>
      </c>
      <c r="D183" s="420"/>
      <c r="E183" s="421"/>
    </row>
    <row r="184" spans="1:5" ht="15" customHeight="1">
      <c r="A184" s="576"/>
      <c r="B184" s="225" t="s">
        <v>1085</v>
      </c>
      <c r="C184" s="529">
        <v>208</v>
      </c>
      <c r="D184" s="420"/>
      <c r="E184" s="421"/>
    </row>
    <row r="185" spans="1:5" ht="15" customHeight="1">
      <c r="A185" s="576"/>
      <c r="B185" s="225" t="s">
        <v>1098</v>
      </c>
      <c r="C185" s="529">
        <v>209</v>
      </c>
      <c r="D185" s="420"/>
      <c r="E185" s="421"/>
    </row>
    <row r="186" spans="1:5" ht="15" customHeight="1">
      <c r="A186" s="576"/>
      <c r="B186" s="216" t="s">
        <v>1041</v>
      </c>
      <c r="C186" s="529">
        <v>210</v>
      </c>
      <c r="D186" s="531">
        <f>D162+D168+D180+D216</f>
        <v>0</v>
      </c>
      <c r="E186" s="580">
        <f>E162+E168+E180+E216</f>
        <v>0</v>
      </c>
    </row>
    <row r="187" spans="1:5" ht="31.5" customHeight="1">
      <c r="A187" s="407"/>
      <c r="B187" s="215" t="s">
        <v>822</v>
      </c>
      <c r="C187" s="529">
        <v>211</v>
      </c>
      <c r="D187" s="527" t="s">
        <v>366</v>
      </c>
      <c r="E187" s="577" t="s">
        <v>366</v>
      </c>
    </row>
    <row r="188" spans="1:5" ht="15" customHeight="1">
      <c r="A188" s="407"/>
      <c r="B188" s="215" t="s">
        <v>823</v>
      </c>
      <c r="C188" s="529">
        <v>212</v>
      </c>
      <c r="D188" s="527" t="s">
        <v>366</v>
      </c>
      <c r="E188" s="577" t="s">
        <v>366</v>
      </c>
    </row>
    <row r="189" spans="1:5" ht="30">
      <c r="A189" s="407"/>
      <c r="B189" s="225" t="s">
        <v>1083</v>
      </c>
      <c r="C189" s="529">
        <v>213</v>
      </c>
      <c r="D189" s="527" t="s">
        <v>366</v>
      </c>
      <c r="E189" s="577" t="s">
        <v>366</v>
      </c>
    </row>
    <row r="190" spans="1:5" ht="30">
      <c r="A190" s="407"/>
      <c r="B190" s="225" t="s">
        <v>1084</v>
      </c>
      <c r="C190" s="529">
        <v>214</v>
      </c>
      <c r="D190" s="527" t="s">
        <v>366</v>
      </c>
      <c r="E190" s="577" t="s">
        <v>366</v>
      </c>
    </row>
    <row r="191" spans="1:5" ht="15">
      <c r="A191" s="407"/>
      <c r="B191" s="225" t="s">
        <v>1085</v>
      </c>
      <c r="C191" s="529">
        <v>215</v>
      </c>
      <c r="D191" s="527" t="s">
        <v>366</v>
      </c>
      <c r="E191" s="577" t="s">
        <v>366</v>
      </c>
    </row>
    <row r="192" spans="1:5" ht="15">
      <c r="A192" s="407"/>
      <c r="B192" s="225" t="s">
        <v>1098</v>
      </c>
      <c r="C192" s="529">
        <v>216</v>
      </c>
      <c r="D192" s="527" t="s">
        <v>366</v>
      </c>
      <c r="E192" s="577" t="s">
        <v>366</v>
      </c>
    </row>
    <row r="193" spans="1:5" ht="30">
      <c r="A193" s="407"/>
      <c r="B193" s="215" t="s">
        <v>824</v>
      </c>
      <c r="C193" s="529">
        <v>217</v>
      </c>
      <c r="D193" s="527" t="s">
        <v>366</v>
      </c>
      <c r="E193" s="577" t="s">
        <v>366</v>
      </c>
    </row>
    <row r="194" spans="1:5" ht="21" customHeight="1">
      <c r="A194" s="407"/>
      <c r="B194" s="215" t="s">
        <v>825</v>
      </c>
      <c r="C194" s="529">
        <v>218</v>
      </c>
      <c r="D194" s="527" t="s">
        <v>366</v>
      </c>
      <c r="E194" s="577" t="s">
        <v>366</v>
      </c>
    </row>
    <row r="195" spans="1:5" ht="30">
      <c r="A195" s="407"/>
      <c r="B195" s="225" t="s">
        <v>1083</v>
      </c>
      <c r="C195" s="529">
        <v>219</v>
      </c>
      <c r="D195" s="527" t="s">
        <v>366</v>
      </c>
      <c r="E195" s="577" t="s">
        <v>366</v>
      </c>
    </row>
    <row r="196" spans="1:5" ht="30">
      <c r="A196" s="407"/>
      <c r="B196" s="225" t="s">
        <v>1084</v>
      </c>
      <c r="C196" s="529">
        <v>220</v>
      </c>
      <c r="D196" s="527" t="s">
        <v>366</v>
      </c>
      <c r="E196" s="577" t="s">
        <v>366</v>
      </c>
    </row>
    <row r="197" spans="1:5" ht="15">
      <c r="A197" s="407"/>
      <c r="B197" s="225" t="s">
        <v>1085</v>
      </c>
      <c r="C197" s="529">
        <v>221</v>
      </c>
      <c r="D197" s="527" t="s">
        <v>366</v>
      </c>
      <c r="E197" s="577" t="s">
        <v>366</v>
      </c>
    </row>
    <row r="198" spans="1:5" ht="15">
      <c r="A198" s="407"/>
      <c r="B198" s="225" t="s">
        <v>1098</v>
      </c>
      <c r="C198" s="529">
        <v>222</v>
      </c>
      <c r="D198" s="527" t="s">
        <v>366</v>
      </c>
      <c r="E198" s="577" t="s">
        <v>366</v>
      </c>
    </row>
    <row r="199" spans="1:5" ht="51.75" customHeight="1">
      <c r="A199" s="407"/>
      <c r="B199" s="535" t="s">
        <v>826</v>
      </c>
      <c r="C199" s="529">
        <v>223</v>
      </c>
      <c r="D199" s="527" t="s">
        <v>366</v>
      </c>
      <c r="E199" s="577" t="s">
        <v>366</v>
      </c>
    </row>
    <row r="200" spans="1:5" ht="15">
      <c r="A200" s="407"/>
      <c r="B200" s="215" t="s">
        <v>827</v>
      </c>
      <c r="C200" s="529">
        <v>224</v>
      </c>
      <c r="D200" s="527" t="s">
        <v>366</v>
      </c>
      <c r="E200" s="577" t="s">
        <v>366</v>
      </c>
    </row>
    <row r="201" spans="1:5" ht="30">
      <c r="A201" s="407"/>
      <c r="B201" s="225" t="s">
        <v>1083</v>
      </c>
      <c r="C201" s="529">
        <v>225</v>
      </c>
      <c r="D201" s="527" t="s">
        <v>366</v>
      </c>
      <c r="E201" s="577" t="s">
        <v>366</v>
      </c>
    </row>
    <row r="202" spans="1:5" ht="30" customHeight="1">
      <c r="A202" s="407"/>
      <c r="B202" s="225" t="s">
        <v>1084</v>
      </c>
      <c r="C202" s="529">
        <v>226</v>
      </c>
      <c r="D202" s="527" t="s">
        <v>366</v>
      </c>
      <c r="E202" s="577" t="s">
        <v>366</v>
      </c>
    </row>
    <row r="203" spans="1:5" ht="15">
      <c r="A203" s="407"/>
      <c r="B203" s="225" t="s">
        <v>1085</v>
      </c>
      <c r="C203" s="529">
        <v>227</v>
      </c>
      <c r="D203" s="527" t="s">
        <v>366</v>
      </c>
      <c r="E203" s="577" t="s">
        <v>366</v>
      </c>
    </row>
    <row r="204" spans="1:5" ht="15">
      <c r="A204" s="407"/>
      <c r="B204" s="225" t="s">
        <v>1098</v>
      </c>
      <c r="C204" s="529">
        <v>228</v>
      </c>
      <c r="D204" s="527" t="s">
        <v>366</v>
      </c>
      <c r="E204" s="577" t="s">
        <v>366</v>
      </c>
    </row>
    <row r="205" spans="1:5" ht="33.75" customHeight="1">
      <c r="A205" s="407"/>
      <c r="B205" s="215" t="s">
        <v>828</v>
      </c>
      <c r="C205" s="529">
        <v>229</v>
      </c>
      <c r="D205" s="527" t="s">
        <v>366</v>
      </c>
      <c r="E205" s="577" t="s">
        <v>366</v>
      </c>
    </row>
    <row r="206" spans="1:5" ht="15">
      <c r="A206" s="407"/>
      <c r="B206" s="215" t="s">
        <v>829</v>
      </c>
      <c r="C206" s="526">
        <v>230</v>
      </c>
      <c r="D206" s="527" t="s">
        <v>366</v>
      </c>
      <c r="E206" s="577" t="s">
        <v>366</v>
      </c>
    </row>
    <row r="207" spans="1:5" ht="30">
      <c r="A207" s="407"/>
      <c r="B207" s="225" t="s">
        <v>1083</v>
      </c>
      <c r="C207" s="526">
        <v>231</v>
      </c>
      <c r="D207" s="527" t="s">
        <v>366</v>
      </c>
      <c r="E207" s="577" t="s">
        <v>366</v>
      </c>
    </row>
    <row r="208" spans="1:5" ht="30">
      <c r="A208" s="407"/>
      <c r="B208" s="225" t="s">
        <v>1100</v>
      </c>
      <c r="C208" s="526">
        <v>232</v>
      </c>
      <c r="D208" s="527" t="s">
        <v>366</v>
      </c>
      <c r="E208" s="577" t="s">
        <v>366</v>
      </c>
    </row>
    <row r="209" spans="1:5" ht="15">
      <c r="A209" s="407"/>
      <c r="B209" s="225" t="s">
        <v>1085</v>
      </c>
      <c r="C209" s="526">
        <v>233</v>
      </c>
      <c r="D209" s="527" t="s">
        <v>366</v>
      </c>
      <c r="E209" s="577" t="s">
        <v>366</v>
      </c>
    </row>
    <row r="210" spans="1:5" ht="15">
      <c r="A210" s="407"/>
      <c r="B210" s="225" t="s">
        <v>1098</v>
      </c>
      <c r="C210" s="526">
        <v>234</v>
      </c>
      <c r="D210" s="527" t="s">
        <v>366</v>
      </c>
      <c r="E210" s="577" t="s">
        <v>366</v>
      </c>
    </row>
    <row r="211" spans="1:5" ht="15">
      <c r="A211" s="576"/>
      <c r="B211" s="215" t="s">
        <v>1042</v>
      </c>
      <c r="C211" s="529">
        <v>235</v>
      </c>
      <c r="D211" s="527" t="s">
        <v>366</v>
      </c>
      <c r="E211" s="577" t="s">
        <v>366</v>
      </c>
    </row>
    <row r="212" spans="1:5" ht="15">
      <c r="A212" s="576"/>
      <c r="B212" s="216" t="s">
        <v>830</v>
      </c>
      <c r="C212" s="529">
        <v>236</v>
      </c>
      <c r="D212" s="527" t="s">
        <v>366</v>
      </c>
      <c r="E212" s="577" t="s">
        <v>366</v>
      </c>
    </row>
    <row r="213" spans="1:5" ht="33" customHeight="1">
      <c r="A213" s="576"/>
      <c r="B213" s="218" t="s">
        <v>799</v>
      </c>
      <c r="C213" s="529">
        <v>237</v>
      </c>
      <c r="D213" s="420"/>
      <c r="E213" s="421"/>
    </row>
    <row r="214" spans="1:5" ht="41.25" customHeight="1">
      <c r="A214" s="576"/>
      <c r="B214" s="218" t="s">
        <v>800</v>
      </c>
      <c r="C214" s="529">
        <v>238</v>
      </c>
      <c r="D214" s="420"/>
      <c r="E214" s="421"/>
    </row>
    <row r="215" spans="1:5" ht="27.75" customHeight="1">
      <c r="A215" s="576"/>
      <c r="B215" s="218" t="s">
        <v>831</v>
      </c>
      <c r="C215" s="529">
        <v>239</v>
      </c>
      <c r="D215" s="420">
        <f>D213+D214</f>
        <v>0</v>
      </c>
      <c r="E215" s="421">
        <f>E213+E214</f>
        <v>0</v>
      </c>
    </row>
    <row r="216" spans="1:5" ht="30" customHeight="1">
      <c r="A216" s="576"/>
      <c r="B216" s="217" t="s">
        <v>639</v>
      </c>
      <c r="C216" s="529">
        <v>240</v>
      </c>
      <c r="D216" s="420"/>
      <c r="E216" s="421"/>
    </row>
    <row r="217" spans="1:5" ht="31.5" customHeight="1">
      <c r="A217" s="576"/>
      <c r="B217" s="225" t="s">
        <v>1101</v>
      </c>
      <c r="C217" s="529">
        <v>241</v>
      </c>
      <c r="D217" s="420"/>
      <c r="E217" s="421"/>
    </row>
    <row r="218" spans="1:5" ht="32.25" customHeight="1">
      <c r="A218" s="576"/>
      <c r="B218" s="217" t="s">
        <v>640</v>
      </c>
      <c r="C218" s="529">
        <v>242</v>
      </c>
      <c r="D218" s="527" t="s">
        <v>366</v>
      </c>
      <c r="E218" s="577" t="s">
        <v>366</v>
      </c>
    </row>
    <row r="219" spans="1:5" ht="30.75" customHeight="1">
      <c r="A219" s="576"/>
      <c r="B219" s="225" t="s">
        <v>1102</v>
      </c>
      <c r="C219" s="529">
        <v>243</v>
      </c>
      <c r="D219" s="527" t="s">
        <v>366</v>
      </c>
      <c r="E219" s="577" t="s">
        <v>366</v>
      </c>
    </row>
    <row r="220" spans="1:5" ht="15">
      <c r="A220" s="412" t="s">
        <v>733</v>
      </c>
      <c r="B220" s="216" t="s">
        <v>734</v>
      </c>
      <c r="C220" s="201">
        <v>250</v>
      </c>
      <c r="D220" s="527" t="s">
        <v>366</v>
      </c>
      <c r="E220" s="577" t="s">
        <v>366</v>
      </c>
    </row>
    <row r="221" spans="1:5" ht="24" customHeight="1">
      <c r="A221" s="576"/>
      <c r="B221" s="219" t="s">
        <v>398</v>
      </c>
      <c r="C221" s="201">
        <v>251</v>
      </c>
      <c r="D221" s="527" t="s">
        <v>366</v>
      </c>
      <c r="E221" s="577" t="s">
        <v>366</v>
      </c>
    </row>
    <row r="222" spans="1:5" ht="37.5" customHeight="1">
      <c r="A222" s="578" t="s">
        <v>735</v>
      </c>
      <c r="B222" s="219" t="s">
        <v>832</v>
      </c>
      <c r="C222" s="201">
        <v>252</v>
      </c>
      <c r="D222" s="527" t="s">
        <v>366</v>
      </c>
      <c r="E222" s="577" t="s">
        <v>366</v>
      </c>
    </row>
    <row r="223" spans="1:5" ht="30">
      <c r="A223" s="407"/>
      <c r="B223" s="225" t="s">
        <v>1144</v>
      </c>
      <c r="C223" s="529">
        <v>253</v>
      </c>
      <c r="D223" s="420"/>
      <c r="E223" s="421"/>
    </row>
    <row r="224" spans="1:5" ht="30.75" customHeight="1">
      <c r="A224" s="407"/>
      <c r="B224" s="225" t="s">
        <v>1145</v>
      </c>
      <c r="C224" s="529">
        <v>254</v>
      </c>
      <c r="D224" s="420"/>
      <c r="E224" s="421"/>
    </row>
    <row r="225" spans="1:5" ht="30" customHeight="1">
      <c r="A225" s="407"/>
      <c r="B225" s="215" t="s">
        <v>833</v>
      </c>
      <c r="C225" s="529">
        <v>255</v>
      </c>
      <c r="D225" s="420"/>
      <c r="E225" s="421"/>
    </row>
    <row r="226" spans="1:5" ht="21.75" customHeight="1">
      <c r="A226" s="407"/>
      <c r="B226" s="217" t="s">
        <v>641</v>
      </c>
      <c r="C226" s="530">
        <v>255.1</v>
      </c>
      <c r="D226" s="531"/>
      <c r="E226" s="421"/>
    </row>
    <row r="227" spans="1:5" ht="35.25" customHeight="1">
      <c r="A227" s="578"/>
      <c r="B227" s="220" t="s">
        <v>1043</v>
      </c>
      <c r="C227" s="530">
        <v>256</v>
      </c>
      <c r="D227" s="531">
        <f>D223+D224+D225+D226</f>
        <v>0</v>
      </c>
      <c r="E227" s="580">
        <f>E223+E224+E225+E226</f>
        <v>0</v>
      </c>
    </row>
    <row r="228" spans="1:5" ht="33" customHeight="1">
      <c r="A228" s="578" t="s">
        <v>736</v>
      </c>
      <c r="B228" s="221" t="s">
        <v>834</v>
      </c>
      <c r="C228" s="536">
        <v>260</v>
      </c>
      <c r="D228" s="537" t="s">
        <v>366</v>
      </c>
      <c r="E228" s="417" t="s">
        <v>366</v>
      </c>
    </row>
    <row r="229" spans="1:5" ht="33.75" customHeight="1">
      <c r="A229" s="407"/>
      <c r="B229" s="225" t="s">
        <v>1146</v>
      </c>
      <c r="C229" s="530">
        <v>261</v>
      </c>
      <c r="D229" s="531"/>
      <c r="E229" s="421"/>
    </row>
    <row r="230" spans="1:5" ht="49.5" customHeight="1">
      <c r="A230" s="407"/>
      <c r="B230" s="225" t="s">
        <v>1167</v>
      </c>
      <c r="C230" s="530">
        <v>262</v>
      </c>
      <c r="D230" s="531"/>
      <c r="E230" s="421"/>
    </row>
    <row r="231" spans="1:5" ht="43.5" customHeight="1">
      <c r="A231" s="407"/>
      <c r="B231" s="225" t="s">
        <v>1147</v>
      </c>
      <c r="C231" s="530">
        <v>262.1</v>
      </c>
      <c r="D231" s="531"/>
      <c r="E231" s="421"/>
    </row>
    <row r="232" spans="1:5" ht="45" customHeight="1">
      <c r="A232" s="407"/>
      <c r="B232" s="225" t="s">
        <v>1148</v>
      </c>
      <c r="C232" s="529">
        <v>263</v>
      </c>
      <c r="D232" s="420"/>
      <c r="E232" s="421"/>
    </row>
    <row r="233" spans="1:5" ht="48" customHeight="1">
      <c r="A233" s="407"/>
      <c r="B233" s="225" t="s">
        <v>1149</v>
      </c>
      <c r="C233" s="526" t="s">
        <v>1103</v>
      </c>
      <c r="D233" s="420"/>
      <c r="E233" s="421"/>
    </row>
    <row r="234" spans="1:5" ht="52.5" customHeight="1">
      <c r="A234" s="576"/>
      <c r="B234" s="216" t="s">
        <v>1104</v>
      </c>
      <c r="C234" s="529">
        <v>264</v>
      </c>
      <c r="D234" s="420">
        <f>D229+D230+D231+D232+D233</f>
        <v>0</v>
      </c>
      <c r="E234" s="421">
        <f>E229+E230+E231+E232+E233</f>
        <v>0</v>
      </c>
    </row>
    <row r="235" spans="1:5" ht="27" customHeight="1">
      <c r="A235" s="412" t="s">
        <v>835</v>
      </c>
      <c r="B235" s="219" t="s">
        <v>836</v>
      </c>
      <c r="C235" s="201">
        <v>270</v>
      </c>
      <c r="D235" s="416" t="s">
        <v>366</v>
      </c>
      <c r="E235" s="417" t="s">
        <v>366</v>
      </c>
    </row>
    <row r="236" spans="1:5" ht="39.75" customHeight="1">
      <c r="A236" s="407"/>
      <c r="B236" s="215" t="s">
        <v>642</v>
      </c>
      <c r="C236" s="529">
        <v>271</v>
      </c>
      <c r="D236" s="420"/>
      <c r="E236" s="421"/>
    </row>
    <row r="237" spans="1:5" ht="33" customHeight="1">
      <c r="A237" s="576"/>
      <c r="B237" s="215" t="s">
        <v>837</v>
      </c>
      <c r="C237" s="529">
        <v>272</v>
      </c>
      <c r="D237" s="420"/>
      <c r="E237" s="421"/>
    </row>
    <row r="238" spans="1:5" ht="20.25" customHeight="1">
      <c r="A238" s="576"/>
      <c r="B238" s="215" t="s">
        <v>838</v>
      </c>
      <c r="C238" s="529">
        <v>273</v>
      </c>
      <c r="D238" s="420"/>
      <c r="E238" s="421"/>
    </row>
    <row r="239" spans="1:5" ht="30">
      <c r="A239" s="412"/>
      <c r="B239" s="216" t="s">
        <v>839</v>
      </c>
      <c r="C239" s="529">
        <v>274</v>
      </c>
      <c r="D239" s="420">
        <f>D236+D237+D238</f>
        <v>0</v>
      </c>
      <c r="E239" s="421">
        <f>E236+E237+E238</f>
        <v>0</v>
      </c>
    </row>
    <row r="240" spans="1:5" ht="28.5" customHeight="1">
      <c r="A240" s="412" t="s">
        <v>737</v>
      </c>
      <c r="B240" s="221" t="s">
        <v>643</v>
      </c>
      <c r="C240" s="201">
        <v>280</v>
      </c>
      <c r="D240" s="197" t="s">
        <v>840</v>
      </c>
      <c r="E240" s="582" t="s">
        <v>840</v>
      </c>
    </row>
    <row r="241" spans="1:5" ht="34.5" customHeight="1">
      <c r="A241" s="407" t="s">
        <v>163</v>
      </c>
      <c r="B241" s="218" t="s">
        <v>1105</v>
      </c>
      <c r="C241" s="529">
        <v>281</v>
      </c>
      <c r="D241" s="420"/>
      <c r="E241" s="421"/>
    </row>
    <row r="242" spans="1:5" ht="33.75" customHeight="1">
      <c r="A242" s="578"/>
      <c r="B242" s="216" t="s">
        <v>841</v>
      </c>
      <c r="C242" s="529">
        <v>282</v>
      </c>
      <c r="D242" s="420">
        <f>D241</f>
        <v>0</v>
      </c>
      <c r="E242" s="421">
        <f>E241</f>
        <v>0</v>
      </c>
    </row>
    <row r="243" spans="1:5" ht="15">
      <c r="A243" s="412" t="s">
        <v>399</v>
      </c>
      <c r="B243" s="216" t="s">
        <v>400</v>
      </c>
      <c r="C243" s="413">
        <v>290</v>
      </c>
      <c r="D243" s="538" t="s">
        <v>366</v>
      </c>
      <c r="E243" s="583" t="s">
        <v>366</v>
      </c>
    </row>
    <row r="244" spans="1:5" ht="27" customHeight="1">
      <c r="A244" s="412" t="s">
        <v>401</v>
      </c>
      <c r="B244" s="219" t="s">
        <v>164</v>
      </c>
      <c r="C244" s="201">
        <v>291</v>
      </c>
      <c r="D244" s="538" t="s">
        <v>366</v>
      </c>
      <c r="E244" s="583" t="s">
        <v>366</v>
      </c>
    </row>
    <row r="245" spans="1:5" ht="39.75" customHeight="1">
      <c r="A245" s="576">
        <v>1</v>
      </c>
      <c r="B245" s="215" t="s">
        <v>94</v>
      </c>
      <c r="C245" s="529">
        <v>292</v>
      </c>
      <c r="D245" s="420">
        <f>D246+D247+D248+D252</f>
        <v>0</v>
      </c>
      <c r="E245" s="421">
        <f>E246+E247+E248+E252</f>
        <v>0</v>
      </c>
    </row>
    <row r="246" spans="1:5" ht="15">
      <c r="A246" s="576"/>
      <c r="B246" s="225" t="s">
        <v>1106</v>
      </c>
      <c r="C246" s="529">
        <v>293</v>
      </c>
      <c r="D246" s="420"/>
      <c r="E246" s="421"/>
    </row>
    <row r="247" spans="1:5" ht="15">
      <c r="A247" s="576"/>
      <c r="B247" s="225" t="s">
        <v>1107</v>
      </c>
      <c r="C247" s="529">
        <v>294</v>
      </c>
      <c r="D247" s="420"/>
      <c r="E247" s="421"/>
    </row>
    <row r="248" spans="1:5" ht="23.25" customHeight="1">
      <c r="A248" s="576"/>
      <c r="B248" s="225" t="s">
        <v>842</v>
      </c>
      <c r="C248" s="529">
        <v>295</v>
      </c>
      <c r="D248" s="420">
        <f>D249+D250+D251</f>
        <v>0</v>
      </c>
      <c r="E248" s="421">
        <f>E249+E250+E251</f>
        <v>0</v>
      </c>
    </row>
    <row r="249" spans="1:5" ht="30">
      <c r="A249" s="576"/>
      <c r="B249" s="225" t="s">
        <v>1083</v>
      </c>
      <c r="C249" s="529">
        <v>296</v>
      </c>
      <c r="D249" s="420"/>
      <c r="E249" s="421"/>
    </row>
    <row r="250" spans="1:5" ht="30">
      <c r="A250" s="576"/>
      <c r="B250" s="225" t="s">
        <v>1084</v>
      </c>
      <c r="C250" s="529">
        <v>297</v>
      </c>
      <c r="D250" s="420"/>
      <c r="E250" s="421"/>
    </row>
    <row r="251" spans="1:5" ht="15">
      <c r="A251" s="576"/>
      <c r="B251" s="225" t="s">
        <v>1085</v>
      </c>
      <c r="C251" s="529">
        <v>298</v>
      </c>
      <c r="D251" s="420"/>
      <c r="E251" s="421"/>
    </row>
    <row r="252" spans="1:5" ht="45">
      <c r="A252" s="576"/>
      <c r="B252" s="225" t="s">
        <v>1141</v>
      </c>
      <c r="C252" s="529">
        <v>299</v>
      </c>
      <c r="D252" s="420"/>
      <c r="E252" s="421"/>
    </row>
    <row r="253" spans="1:5" ht="39.75" customHeight="1">
      <c r="A253" s="576">
        <v>2</v>
      </c>
      <c r="B253" s="215" t="s">
        <v>95</v>
      </c>
      <c r="C253" s="529">
        <v>300</v>
      </c>
      <c r="D253" s="420">
        <f>D254+D255+D256+D261</f>
        <v>0</v>
      </c>
      <c r="E253" s="421">
        <f>E254+E255+E256+E261</f>
        <v>0</v>
      </c>
    </row>
    <row r="254" spans="1:5" ht="15">
      <c r="A254" s="576"/>
      <c r="B254" s="225" t="s">
        <v>1108</v>
      </c>
      <c r="C254" s="529">
        <v>301</v>
      </c>
      <c r="D254" s="420"/>
      <c r="E254" s="421"/>
    </row>
    <row r="255" spans="1:5" ht="15">
      <c r="A255" s="576"/>
      <c r="B255" s="225" t="s">
        <v>1109</v>
      </c>
      <c r="C255" s="529">
        <v>302</v>
      </c>
      <c r="D255" s="420"/>
      <c r="E255" s="421"/>
    </row>
    <row r="256" spans="1:5" ht="20.25" customHeight="1">
      <c r="A256" s="576"/>
      <c r="B256" s="225" t="s">
        <v>1110</v>
      </c>
      <c r="C256" s="529">
        <v>303</v>
      </c>
      <c r="D256" s="420">
        <f>D257+D258+D259</f>
        <v>0</v>
      </c>
      <c r="E256" s="421">
        <f>E257+E258+E259</f>
        <v>0</v>
      </c>
    </row>
    <row r="257" spans="1:5" ht="30">
      <c r="A257" s="576"/>
      <c r="B257" s="225" t="s">
        <v>1083</v>
      </c>
      <c r="C257" s="529">
        <v>304</v>
      </c>
      <c r="D257" s="420"/>
      <c r="E257" s="421"/>
    </row>
    <row r="258" spans="1:5" ht="30">
      <c r="A258" s="576"/>
      <c r="B258" s="225" t="s">
        <v>1084</v>
      </c>
      <c r="C258" s="529">
        <v>305</v>
      </c>
      <c r="D258" s="420"/>
      <c r="E258" s="421"/>
    </row>
    <row r="259" spans="1:5" ht="15">
      <c r="A259" s="576"/>
      <c r="B259" s="225" t="s">
        <v>1085</v>
      </c>
      <c r="C259" s="529">
        <v>306</v>
      </c>
      <c r="D259" s="420"/>
      <c r="E259" s="421"/>
    </row>
    <row r="260" spans="1:5" ht="31.5" customHeight="1">
      <c r="A260" s="576"/>
      <c r="B260" s="217" t="s">
        <v>645</v>
      </c>
      <c r="C260" s="529">
        <v>306.1</v>
      </c>
      <c r="D260" s="420"/>
      <c r="E260" s="421"/>
    </row>
    <row r="261" spans="1:5" ht="15">
      <c r="A261" s="576"/>
      <c r="B261" s="218" t="s">
        <v>843</v>
      </c>
      <c r="C261" s="529">
        <v>307</v>
      </c>
      <c r="D261" s="420"/>
      <c r="E261" s="421"/>
    </row>
    <row r="262" spans="1:5" ht="30" customHeight="1">
      <c r="A262" s="576"/>
      <c r="B262" s="218" t="s">
        <v>844</v>
      </c>
      <c r="C262" s="529">
        <v>308</v>
      </c>
      <c r="D262" s="420"/>
      <c r="E262" s="421"/>
    </row>
    <row r="263" spans="1:5" ht="17.25" customHeight="1">
      <c r="A263" s="412" t="s">
        <v>402</v>
      </c>
      <c r="B263" s="219" t="s">
        <v>165</v>
      </c>
      <c r="C263" s="201">
        <v>315</v>
      </c>
      <c r="D263" s="205" t="s">
        <v>845</v>
      </c>
      <c r="E263" s="417" t="s">
        <v>366</v>
      </c>
    </row>
    <row r="264" spans="1:5" ht="30">
      <c r="A264" s="576"/>
      <c r="B264" s="215" t="s">
        <v>847</v>
      </c>
      <c r="C264" s="529">
        <v>316</v>
      </c>
      <c r="D264" s="420">
        <f>D265+D266+D267+D271</f>
        <v>0</v>
      </c>
      <c r="E264" s="421">
        <f>E265+E266+E267+E271</f>
        <v>0</v>
      </c>
    </row>
    <row r="265" spans="1:5" ht="15">
      <c r="A265" s="576"/>
      <c r="B265" s="218" t="s">
        <v>644</v>
      </c>
      <c r="C265" s="529">
        <v>317</v>
      </c>
      <c r="D265" s="420"/>
      <c r="E265" s="421"/>
    </row>
    <row r="266" spans="1:5" ht="15">
      <c r="A266" s="576"/>
      <c r="B266" s="225" t="s">
        <v>1109</v>
      </c>
      <c r="C266" s="529">
        <v>318</v>
      </c>
      <c r="D266" s="420"/>
      <c r="E266" s="421"/>
    </row>
    <row r="267" spans="1:5" ht="15">
      <c r="A267" s="576"/>
      <c r="B267" s="218" t="s">
        <v>848</v>
      </c>
      <c r="C267" s="529">
        <v>319</v>
      </c>
      <c r="D267" s="420">
        <f>D268+D269+D270</f>
        <v>0</v>
      </c>
      <c r="E267" s="421">
        <f>E268+E269+E270</f>
        <v>0</v>
      </c>
    </row>
    <row r="268" spans="1:5" ht="30">
      <c r="A268" s="576"/>
      <c r="B268" s="225" t="s">
        <v>1083</v>
      </c>
      <c r="C268" s="529">
        <v>320</v>
      </c>
      <c r="D268" s="420"/>
      <c r="E268" s="421"/>
    </row>
    <row r="269" spans="1:5" ht="30">
      <c r="A269" s="576"/>
      <c r="B269" s="225" t="s">
        <v>1084</v>
      </c>
      <c r="C269" s="529">
        <v>321</v>
      </c>
      <c r="D269" s="420"/>
      <c r="E269" s="421"/>
    </row>
    <row r="270" spans="1:5" ht="15">
      <c r="A270" s="576"/>
      <c r="B270" s="225" t="s">
        <v>1085</v>
      </c>
      <c r="C270" s="529">
        <v>322</v>
      </c>
      <c r="D270" s="420"/>
      <c r="E270" s="421"/>
    </row>
    <row r="271" spans="1:5" ht="45">
      <c r="A271" s="576"/>
      <c r="B271" s="225" t="s">
        <v>1141</v>
      </c>
      <c r="C271" s="529">
        <v>323</v>
      </c>
      <c r="D271" s="420"/>
      <c r="E271" s="421"/>
    </row>
    <row r="272" spans="1:5" ht="30">
      <c r="A272" s="576"/>
      <c r="B272" s="215" t="s">
        <v>849</v>
      </c>
      <c r="C272" s="529">
        <v>324</v>
      </c>
      <c r="D272" s="420">
        <f>D273+D274+D275</f>
        <v>0</v>
      </c>
      <c r="E272" s="421">
        <f>E273+E274+E275</f>
        <v>0</v>
      </c>
    </row>
    <row r="273" spans="1:5" ht="15">
      <c r="A273" s="576"/>
      <c r="B273" s="218" t="s">
        <v>644</v>
      </c>
      <c r="C273" s="529">
        <v>325</v>
      </c>
      <c r="D273" s="420"/>
      <c r="E273" s="421"/>
    </row>
    <row r="274" spans="1:5" ht="15">
      <c r="A274" s="576"/>
      <c r="B274" s="225" t="s">
        <v>1111</v>
      </c>
      <c r="C274" s="529">
        <v>326</v>
      </c>
      <c r="D274" s="420"/>
      <c r="E274" s="421"/>
    </row>
    <row r="275" spans="1:5" ht="45">
      <c r="A275" s="412"/>
      <c r="B275" s="225" t="s">
        <v>1141</v>
      </c>
      <c r="C275" s="529">
        <v>327</v>
      </c>
      <c r="D275" s="420"/>
      <c r="E275" s="421"/>
    </row>
    <row r="276" spans="1:5" ht="15">
      <c r="A276" s="584"/>
      <c r="B276" s="222" t="s">
        <v>850</v>
      </c>
      <c r="C276" s="529">
        <v>328</v>
      </c>
      <c r="D276" s="420"/>
      <c r="E276" s="421"/>
    </row>
    <row r="277" spans="1:5" ht="18.75" customHeight="1">
      <c r="A277" s="584"/>
      <c r="B277" s="222" t="s">
        <v>648</v>
      </c>
      <c r="C277" s="529">
        <v>328.1</v>
      </c>
      <c r="D277" s="420"/>
      <c r="E277" s="421"/>
    </row>
    <row r="278" spans="1:5" ht="63" customHeight="1">
      <c r="A278" s="407"/>
      <c r="B278" s="389" t="s">
        <v>851</v>
      </c>
      <c r="C278" s="529">
        <v>329</v>
      </c>
      <c r="D278" s="420"/>
      <c r="E278" s="421"/>
    </row>
    <row r="279" spans="1:5" ht="15">
      <c r="A279" s="407"/>
      <c r="B279" s="389" t="s">
        <v>1044</v>
      </c>
      <c r="C279" s="529">
        <v>330</v>
      </c>
      <c r="D279" s="531">
        <f>D264+D272+D276+D277+D278</f>
        <v>0</v>
      </c>
      <c r="E279" s="580">
        <f>E264+E272+E276+E277+E278</f>
        <v>0</v>
      </c>
    </row>
    <row r="280" spans="1:5" ht="30">
      <c r="A280" s="407"/>
      <c r="B280" s="539" t="s">
        <v>1112</v>
      </c>
      <c r="C280" s="201">
        <v>335</v>
      </c>
      <c r="D280" s="205" t="s">
        <v>852</v>
      </c>
      <c r="E280" s="379" t="s">
        <v>7</v>
      </c>
    </row>
    <row r="281" spans="1:5" ht="36.75" customHeight="1">
      <c r="A281" s="407"/>
      <c r="B281" s="539" t="s">
        <v>1168</v>
      </c>
      <c r="C281" s="223">
        <v>336</v>
      </c>
      <c r="D281" s="205"/>
      <c r="E281" s="379"/>
    </row>
    <row r="282" spans="1:5" ht="30.75" customHeight="1">
      <c r="A282" s="407"/>
      <c r="B282" s="539" t="s">
        <v>1169</v>
      </c>
      <c r="C282" s="529">
        <v>337</v>
      </c>
      <c r="D282" s="420"/>
      <c r="E282" s="421"/>
    </row>
    <row r="283" spans="1:5" ht="66" customHeight="1">
      <c r="A283" s="407"/>
      <c r="B283" s="539" t="s">
        <v>1170</v>
      </c>
      <c r="C283" s="529">
        <v>338</v>
      </c>
      <c r="D283" s="420">
        <f>D284+D285+D286+D287+D288</f>
        <v>0</v>
      </c>
      <c r="E283" s="421">
        <f>E284+E285+E286+E287+E288</f>
        <v>0</v>
      </c>
    </row>
    <row r="284" spans="1:5" ht="47.25" customHeight="1">
      <c r="A284" s="407"/>
      <c r="B284" s="539" t="s">
        <v>1171</v>
      </c>
      <c r="C284" s="529">
        <v>338.1</v>
      </c>
      <c r="D284" s="420"/>
      <c r="E284" s="421"/>
    </row>
    <row r="285" spans="1:5" ht="64.5" customHeight="1">
      <c r="A285" s="407"/>
      <c r="B285" s="539" t="s">
        <v>1172</v>
      </c>
      <c r="C285" s="529">
        <v>338.2</v>
      </c>
      <c r="D285" s="420"/>
      <c r="E285" s="421"/>
    </row>
    <row r="286" spans="1:5" ht="51.75" customHeight="1">
      <c r="A286" s="407"/>
      <c r="B286" s="539" t="s">
        <v>1173</v>
      </c>
      <c r="C286" s="529">
        <v>338.3</v>
      </c>
      <c r="D286" s="420"/>
      <c r="E286" s="421"/>
    </row>
    <row r="287" spans="1:5" ht="51" customHeight="1">
      <c r="A287" s="407"/>
      <c r="B287" s="539" t="s">
        <v>1174</v>
      </c>
      <c r="C287" s="529">
        <v>338.4</v>
      </c>
      <c r="D287" s="420"/>
      <c r="E287" s="421"/>
    </row>
    <row r="288" spans="1:5" ht="60" customHeight="1">
      <c r="A288" s="407"/>
      <c r="B288" s="539" t="s">
        <v>1175</v>
      </c>
      <c r="C288" s="529">
        <v>338.5</v>
      </c>
      <c r="D288" s="420"/>
      <c r="E288" s="421"/>
    </row>
    <row r="289" spans="1:5" ht="40.5" customHeight="1">
      <c r="A289" s="407"/>
      <c r="B289" s="539" t="s">
        <v>1176</v>
      </c>
      <c r="C289" s="529">
        <v>339</v>
      </c>
      <c r="D289" s="420"/>
      <c r="E289" s="421"/>
    </row>
    <row r="290" spans="1:5" ht="48.75" customHeight="1">
      <c r="A290" s="407"/>
      <c r="B290" s="226" t="s">
        <v>1177</v>
      </c>
      <c r="C290" s="529">
        <v>340</v>
      </c>
      <c r="D290" s="420"/>
      <c r="E290" s="421"/>
    </row>
    <row r="291" spans="1:5" ht="63" customHeight="1">
      <c r="A291" s="407"/>
      <c r="B291" s="539" t="s">
        <v>71</v>
      </c>
      <c r="C291" s="529">
        <v>341</v>
      </c>
      <c r="D291" s="420">
        <f>D292+D293+D294+D295</f>
        <v>0</v>
      </c>
      <c r="E291" s="421">
        <f>E292+E293+E294+E295</f>
        <v>0</v>
      </c>
    </row>
    <row r="292" spans="1:5" ht="52.5" customHeight="1">
      <c r="A292" s="407"/>
      <c r="B292" s="227" t="s">
        <v>1178</v>
      </c>
      <c r="C292" s="529">
        <v>341.1</v>
      </c>
      <c r="D292" s="420"/>
      <c r="E292" s="421"/>
    </row>
    <row r="293" spans="1:5" ht="48" customHeight="1">
      <c r="A293" s="407"/>
      <c r="B293" s="227" t="s">
        <v>1179</v>
      </c>
      <c r="C293" s="529">
        <v>341.2</v>
      </c>
      <c r="D293" s="420"/>
      <c r="E293" s="421"/>
    </row>
    <row r="294" spans="1:5" ht="44.25" customHeight="1">
      <c r="A294" s="407"/>
      <c r="B294" s="227" t="s">
        <v>1180</v>
      </c>
      <c r="C294" s="529">
        <v>341.3</v>
      </c>
      <c r="D294" s="420"/>
      <c r="E294" s="421"/>
    </row>
    <row r="295" spans="1:5" ht="48.75" customHeight="1">
      <c r="A295" s="407"/>
      <c r="B295" s="227" t="s">
        <v>1181</v>
      </c>
      <c r="C295" s="529">
        <v>341.4</v>
      </c>
      <c r="D295" s="420"/>
      <c r="E295" s="421"/>
    </row>
    <row r="296" spans="1:5" ht="63" customHeight="1">
      <c r="A296" s="407"/>
      <c r="B296" s="226" t="s">
        <v>72</v>
      </c>
      <c r="C296" s="529">
        <v>342</v>
      </c>
      <c r="D296" s="420">
        <f>D297+D298+D299+D300</f>
        <v>0</v>
      </c>
      <c r="E296" s="421">
        <f>E297+E298+E299+E300</f>
        <v>0</v>
      </c>
    </row>
    <row r="297" spans="1:5" ht="51" customHeight="1">
      <c r="A297" s="407"/>
      <c r="B297" s="226" t="s">
        <v>1113</v>
      </c>
      <c r="C297" s="529">
        <v>342.1</v>
      </c>
      <c r="D297" s="420"/>
      <c r="E297" s="421"/>
    </row>
    <row r="298" spans="1:5" ht="46.5" customHeight="1">
      <c r="A298" s="407"/>
      <c r="B298" s="226" t="s">
        <v>1114</v>
      </c>
      <c r="C298" s="529">
        <v>342.2</v>
      </c>
      <c r="D298" s="420"/>
      <c r="E298" s="421"/>
    </row>
    <row r="299" spans="1:5" ht="48.75" customHeight="1">
      <c r="A299" s="407"/>
      <c r="B299" s="226" t="s">
        <v>1115</v>
      </c>
      <c r="C299" s="529">
        <v>342.3</v>
      </c>
      <c r="D299" s="420"/>
      <c r="E299" s="421"/>
    </row>
    <row r="300" spans="1:5" ht="42.75" customHeight="1">
      <c r="A300" s="407"/>
      <c r="B300" s="226" t="s">
        <v>73</v>
      </c>
      <c r="C300" s="529">
        <v>342.4</v>
      </c>
      <c r="D300" s="420"/>
      <c r="E300" s="421"/>
    </row>
    <row r="301" spans="1:5" ht="47.25" customHeight="1">
      <c r="A301" s="407"/>
      <c r="B301" s="539" t="s">
        <v>1182</v>
      </c>
      <c r="C301" s="529">
        <v>343</v>
      </c>
      <c r="D301" s="420"/>
      <c r="E301" s="421"/>
    </row>
    <row r="302" spans="1:5" ht="36" customHeight="1">
      <c r="A302" s="407"/>
      <c r="B302" s="389" t="s">
        <v>109</v>
      </c>
      <c r="C302" s="529">
        <v>344</v>
      </c>
      <c r="D302" s="420"/>
      <c r="E302" s="421"/>
    </row>
    <row r="303" spans="1:5" ht="33.75" customHeight="1">
      <c r="A303" s="407"/>
      <c r="B303" s="389" t="s">
        <v>110</v>
      </c>
      <c r="C303" s="529">
        <v>345</v>
      </c>
      <c r="D303" s="420"/>
      <c r="E303" s="421"/>
    </row>
    <row r="304" spans="1:5" ht="15.75" customHeight="1">
      <c r="A304" s="407"/>
      <c r="B304" s="389"/>
      <c r="C304" s="529"/>
      <c r="D304" s="420"/>
      <c r="E304" s="421"/>
    </row>
    <row r="305" spans="1:5" ht="19.5" customHeight="1">
      <c r="A305" s="576"/>
      <c r="B305" s="525" t="s">
        <v>166</v>
      </c>
      <c r="C305" s="201">
        <v>350</v>
      </c>
      <c r="D305" s="205" t="s">
        <v>366</v>
      </c>
      <c r="E305" s="417" t="s">
        <v>366</v>
      </c>
    </row>
    <row r="306" spans="1:5" ht="20.25" customHeight="1">
      <c r="A306" s="412" t="s">
        <v>252</v>
      </c>
      <c r="B306" s="216" t="s">
        <v>392</v>
      </c>
      <c r="C306" s="201">
        <v>351</v>
      </c>
      <c r="D306" s="416" t="s">
        <v>366</v>
      </c>
      <c r="E306" s="417" t="s">
        <v>366</v>
      </c>
    </row>
    <row r="307" spans="1:5" ht="20.25" customHeight="1">
      <c r="A307" s="412" t="s">
        <v>393</v>
      </c>
      <c r="B307" s="219" t="s">
        <v>167</v>
      </c>
      <c r="C307" s="201">
        <v>352</v>
      </c>
      <c r="D307" s="416" t="s">
        <v>366</v>
      </c>
      <c r="E307" s="417" t="s">
        <v>366</v>
      </c>
    </row>
    <row r="308" spans="1:5" ht="29.25" customHeight="1">
      <c r="A308" s="407"/>
      <c r="B308" s="215" t="s">
        <v>853</v>
      </c>
      <c r="C308" s="529">
        <v>353</v>
      </c>
      <c r="D308" s="420">
        <f>D309+D310+D311</f>
        <v>0</v>
      </c>
      <c r="E308" s="421">
        <f>E309+E310+E311</f>
        <v>0</v>
      </c>
    </row>
    <row r="309" spans="1:5" ht="15">
      <c r="A309" s="407"/>
      <c r="B309" s="225" t="s">
        <v>1150</v>
      </c>
      <c r="C309" s="529">
        <v>354</v>
      </c>
      <c r="D309" s="420"/>
      <c r="E309" s="421"/>
    </row>
    <row r="310" spans="1:5" ht="15">
      <c r="A310" s="407"/>
      <c r="B310" s="225" t="s">
        <v>1151</v>
      </c>
      <c r="C310" s="529">
        <v>355</v>
      </c>
      <c r="D310" s="420"/>
      <c r="E310" s="421"/>
    </row>
    <row r="311" spans="1:5" ht="22.5" customHeight="1">
      <c r="A311" s="407"/>
      <c r="B311" s="218" t="s">
        <v>871</v>
      </c>
      <c r="C311" s="529">
        <v>356</v>
      </c>
      <c r="D311" s="420">
        <f>D312+D313+D314</f>
        <v>0</v>
      </c>
      <c r="E311" s="421">
        <f>E312+E313+E314</f>
        <v>0</v>
      </c>
    </row>
    <row r="312" spans="1:5" ht="30">
      <c r="A312" s="407"/>
      <c r="B312" s="225" t="s">
        <v>1083</v>
      </c>
      <c r="C312" s="529">
        <v>357</v>
      </c>
      <c r="D312" s="420"/>
      <c r="E312" s="421"/>
    </row>
    <row r="313" spans="1:5" ht="30">
      <c r="A313" s="407"/>
      <c r="B313" s="225" t="s">
        <v>1084</v>
      </c>
      <c r="C313" s="529">
        <v>358</v>
      </c>
      <c r="D313" s="420"/>
      <c r="E313" s="421"/>
    </row>
    <row r="314" spans="1:5" ht="15">
      <c r="A314" s="407"/>
      <c r="B314" s="225" t="s">
        <v>1085</v>
      </c>
      <c r="C314" s="529">
        <v>359</v>
      </c>
      <c r="D314" s="420"/>
      <c r="E314" s="421"/>
    </row>
    <row r="315" spans="1:5" ht="21" customHeight="1">
      <c r="A315" s="407"/>
      <c r="B315" s="222" t="s">
        <v>885</v>
      </c>
      <c r="C315" s="529">
        <v>360</v>
      </c>
      <c r="D315" s="420"/>
      <c r="E315" s="421"/>
    </row>
    <row r="316" spans="1:5" ht="27" customHeight="1">
      <c r="A316" s="412" t="s">
        <v>270</v>
      </c>
      <c r="B316" s="216" t="s">
        <v>168</v>
      </c>
      <c r="C316" s="201">
        <v>370</v>
      </c>
      <c r="D316" s="538" t="s">
        <v>366</v>
      </c>
      <c r="E316" s="583" t="s">
        <v>366</v>
      </c>
    </row>
    <row r="317" spans="1:5" ht="30.75" customHeight="1">
      <c r="A317" s="412" t="s">
        <v>394</v>
      </c>
      <c r="B317" s="219" t="s">
        <v>169</v>
      </c>
      <c r="C317" s="201">
        <v>371</v>
      </c>
      <c r="D317" s="538" t="s">
        <v>366</v>
      </c>
      <c r="E317" s="583" t="s">
        <v>366</v>
      </c>
    </row>
    <row r="318" spans="1:5" ht="47.25" customHeight="1">
      <c r="A318" s="576"/>
      <c r="B318" s="215" t="s">
        <v>886</v>
      </c>
      <c r="C318" s="529">
        <v>372</v>
      </c>
      <c r="D318" s="420">
        <f>D319+D320+D321+D323</f>
        <v>0</v>
      </c>
      <c r="E318" s="421">
        <f>E319+E320+E321+E323</f>
        <v>0</v>
      </c>
    </row>
    <row r="319" spans="1:5" ht="15">
      <c r="A319" s="576"/>
      <c r="B319" s="225" t="s">
        <v>1152</v>
      </c>
      <c r="C319" s="526">
        <f aca="true" t="shared" si="1" ref="C319:C325">C318+1</f>
        <v>373</v>
      </c>
      <c r="D319" s="420"/>
      <c r="E319" s="421"/>
    </row>
    <row r="320" spans="1:5" ht="17.25" customHeight="1">
      <c r="A320" s="576"/>
      <c r="B320" s="225" t="s">
        <v>1153</v>
      </c>
      <c r="C320" s="526">
        <f t="shared" si="1"/>
        <v>374</v>
      </c>
      <c r="D320" s="420"/>
      <c r="E320" s="421"/>
    </row>
    <row r="321" spans="1:5" ht="49.5" customHeight="1">
      <c r="A321" s="576"/>
      <c r="B321" s="225" t="s">
        <v>1140</v>
      </c>
      <c r="C321" s="526">
        <f t="shared" si="1"/>
        <v>375</v>
      </c>
      <c r="D321" s="420"/>
      <c r="E321" s="421"/>
    </row>
    <row r="322" spans="1:5" ht="15">
      <c r="A322" s="576"/>
      <c r="B322" s="225" t="s">
        <v>1183</v>
      </c>
      <c r="C322" s="526" t="s">
        <v>1116</v>
      </c>
      <c r="D322" s="420"/>
      <c r="E322" s="421"/>
    </row>
    <row r="323" spans="1:5" ht="45">
      <c r="A323" s="576"/>
      <c r="B323" s="225" t="s">
        <v>1141</v>
      </c>
      <c r="C323" s="526">
        <f>C321+1</f>
        <v>376</v>
      </c>
      <c r="D323" s="420"/>
      <c r="E323" s="421"/>
    </row>
    <row r="324" spans="1:5" ht="15">
      <c r="A324" s="412" t="s">
        <v>396</v>
      </c>
      <c r="B324" s="216" t="s">
        <v>887</v>
      </c>
      <c r="C324" s="526">
        <f t="shared" si="1"/>
        <v>377</v>
      </c>
      <c r="D324" s="420"/>
      <c r="E324" s="421"/>
    </row>
    <row r="325" spans="1:5" ht="28.5" customHeight="1">
      <c r="A325" s="412"/>
      <c r="B325" s="218" t="s">
        <v>116</v>
      </c>
      <c r="C325" s="526">
        <f t="shared" si="1"/>
        <v>378</v>
      </c>
      <c r="D325" s="420"/>
      <c r="E325" s="421"/>
    </row>
    <row r="326" spans="1:5" ht="18" customHeight="1">
      <c r="A326" s="412"/>
      <c r="B326" s="222" t="s">
        <v>888</v>
      </c>
      <c r="C326" s="526">
        <v>379</v>
      </c>
      <c r="D326" s="420">
        <f>D324+D325</f>
        <v>0</v>
      </c>
      <c r="E326" s="421">
        <f>E324+E325</f>
        <v>0</v>
      </c>
    </row>
    <row r="327" spans="1:5" ht="30">
      <c r="A327" s="412" t="s">
        <v>170</v>
      </c>
      <c r="B327" s="219" t="s">
        <v>171</v>
      </c>
      <c r="C327" s="413">
        <v>385</v>
      </c>
      <c r="D327" s="197" t="s">
        <v>889</v>
      </c>
      <c r="E327" s="582" t="s">
        <v>889</v>
      </c>
    </row>
    <row r="328" spans="1:5" ht="48.75" customHeight="1">
      <c r="A328" s="576"/>
      <c r="B328" s="218" t="s">
        <v>890</v>
      </c>
      <c r="C328" s="526">
        <v>386</v>
      </c>
      <c r="D328" s="420">
        <f>D329+D330+D331+D333</f>
        <v>0</v>
      </c>
      <c r="E328" s="421">
        <f>E329+E330+E331+E333</f>
        <v>0</v>
      </c>
    </row>
    <row r="329" spans="1:5" ht="15">
      <c r="A329" s="576"/>
      <c r="B329" s="225" t="s">
        <v>1154</v>
      </c>
      <c r="C329" s="526">
        <v>387</v>
      </c>
      <c r="D329" s="420"/>
      <c r="E329" s="421"/>
    </row>
    <row r="330" spans="1:5" ht="19.5" customHeight="1">
      <c r="A330" s="576"/>
      <c r="B330" s="225" t="s">
        <v>1155</v>
      </c>
      <c r="C330" s="526">
        <f>C329+1</f>
        <v>388</v>
      </c>
      <c r="D330" s="420"/>
      <c r="E330" s="421"/>
    </row>
    <row r="331" spans="1:5" ht="48" customHeight="1">
      <c r="A331" s="576"/>
      <c r="B331" s="225" t="s">
        <v>1140</v>
      </c>
      <c r="C331" s="526">
        <f>C330+1</f>
        <v>389</v>
      </c>
      <c r="D331" s="420"/>
      <c r="E331" s="421"/>
    </row>
    <row r="332" spans="1:5" ht="15">
      <c r="A332" s="576"/>
      <c r="B332" s="225" t="s">
        <v>1183</v>
      </c>
      <c r="C332" s="526" t="s">
        <v>1117</v>
      </c>
      <c r="D332" s="420"/>
      <c r="E332" s="421"/>
    </row>
    <row r="333" spans="1:5" ht="46.5" customHeight="1">
      <c r="A333" s="576"/>
      <c r="B333" s="225" t="s">
        <v>1141</v>
      </c>
      <c r="C333" s="526">
        <f>C331+1</f>
        <v>390</v>
      </c>
      <c r="D333" s="420"/>
      <c r="E333" s="421"/>
    </row>
    <row r="334" spans="1:5" ht="15">
      <c r="A334" s="412" t="s">
        <v>396</v>
      </c>
      <c r="B334" s="216" t="s">
        <v>891</v>
      </c>
      <c r="C334" s="526">
        <f>C333+1</f>
        <v>391</v>
      </c>
      <c r="D334" s="420">
        <f>D328</f>
        <v>0</v>
      </c>
      <c r="E334" s="421">
        <f>E328</f>
        <v>0</v>
      </c>
    </row>
    <row r="335" spans="1:5" ht="27.75" customHeight="1">
      <c r="A335" s="412"/>
      <c r="B335" s="218" t="s">
        <v>172</v>
      </c>
      <c r="C335" s="526">
        <f>C334+1</f>
        <v>392</v>
      </c>
      <c r="D335" s="527" t="s">
        <v>366</v>
      </c>
      <c r="E335" s="577" t="s">
        <v>366</v>
      </c>
    </row>
    <row r="336" spans="1:5" ht="23.25" customHeight="1">
      <c r="A336" s="412"/>
      <c r="B336" s="222" t="s">
        <v>37</v>
      </c>
      <c r="C336" s="526">
        <v>393</v>
      </c>
      <c r="D336" s="420">
        <f>D334</f>
        <v>0</v>
      </c>
      <c r="E336" s="421">
        <f>E334</f>
        <v>0</v>
      </c>
    </row>
    <row r="337" spans="1:5" ht="15">
      <c r="A337" s="412" t="s">
        <v>273</v>
      </c>
      <c r="B337" s="216" t="s">
        <v>173</v>
      </c>
      <c r="C337" s="413">
        <v>400</v>
      </c>
      <c r="D337" s="416" t="s">
        <v>366</v>
      </c>
      <c r="E337" s="417" t="s">
        <v>366</v>
      </c>
    </row>
    <row r="338" spans="1:5" ht="15">
      <c r="A338" s="412" t="s">
        <v>406</v>
      </c>
      <c r="B338" s="219" t="s">
        <v>174</v>
      </c>
      <c r="C338" s="413">
        <v>401</v>
      </c>
      <c r="D338" s="416" t="s">
        <v>366</v>
      </c>
      <c r="E338" s="417" t="s">
        <v>366</v>
      </c>
    </row>
    <row r="339" spans="1:5" ht="45">
      <c r="A339" s="576"/>
      <c r="B339" s="215" t="s">
        <v>892</v>
      </c>
      <c r="C339" s="526">
        <v>402</v>
      </c>
      <c r="D339" s="420">
        <f>D340+D341+D342</f>
        <v>0</v>
      </c>
      <c r="E339" s="421">
        <f>E340+E341+E342</f>
        <v>0</v>
      </c>
    </row>
    <row r="340" spans="1:5" ht="20.25" customHeight="1">
      <c r="A340" s="576"/>
      <c r="B340" s="225" t="s">
        <v>1156</v>
      </c>
      <c r="C340" s="526">
        <f aca="true" t="shared" si="2" ref="C340:C347">C339+1</f>
        <v>403</v>
      </c>
      <c r="D340" s="420"/>
      <c r="E340" s="421"/>
    </row>
    <row r="341" spans="1:5" ht="45.75" customHeight="1">
      <c r="A341" s="576"/>
      <c r="B341" s="225" t="s">
        <v>1140</v>
      </c>
      <c r="C341" s="526">
        <f t="shared" si="2"/>
        <v>404</v>
      </c>
      <c r="D341" s="420"/>
      <c r="E341" s="421"/>
    </row>
    <row r="342" spans="1:5" ht="46.5" customHeight="1">
      <c r="A342" s="576"/>
      <c r="B342" s="225" t="s">
        <v>1141</v>
      </c>
      <c r="C342" s="526">
        <f t="shared" si="2"/>
        <v>405</v>
      </c>
      <c r="D342" s="420"/>
      <c r="E342" s="421"/>
    </row>
    <row r="343" spans="1:5" ht="48" customHeight="1">
      <c r="A343" s="576"/>
      <c r="B343" s="218" t="s">
        <v>893</v>
      </c>
      <c r="C343" s="526">
        <f t="shared" si="2"/>
        <v>406</v>
      </c>
      <c r="D343" s="420"/>
      <c r="E343" s="421"/>
    </row>
    <row r="344" spans="1:5" ht="45">
      <c r="A344" s="576"/>
      <c r="B344" s="215" t="s">
        <v>117</v>
      </c>
      <c r="C344" s="526">
        <f t="shared" si="2"/>
        <v>407</v>
      </c>
      <c r="D344" s="420"/>
      <c r="E344" s="421"/>
    </row>
    <row r="345" spans="1:5" ht="63.75" customHeight="1">
      <c r="A345" s="576"/>
      <c r="B345" s="225" t="s">
        <v>1157</v>
      </c>
      <c r="C345" s="526">
        <f t="shared" si="2"/>
        <v>408</v>
      </c>
      <c r="D345" s="420"/>
      <c r="E345" s="421"/>
    </row>
    <row r="346" spans="1:5" ht="15">
      <c r="A346" s="576"/>
      <c r="B346" s="216" t="s">
        <v>894</v>
      </c>
      <c r="C346" s="526">
        <f t="shared" si="2"/>
        <v>409</v>
      </c>
      <c r="D346" s="420">
        <f>D339+D343+D344+D345</f>
        <v>0</v>
      </c>
      <c r="E346" s="421">
        <f>E339+E343+E344+E345</f>
        <v>0</v>
      </c>
    </row>
    <row r="347" spans="1:5" ht="42" customHeight="1">
      <c r="A347" s="576"/>
      <c r="B347" s="218" t="s">
        <v>895</v>
      </c>
      <c r="C347" s="526">
        <f t="shared" si="2"/>
        <v>410</v>
      </c>
      <c r="D347" s="420">
        <f>D348+D349+D350</f>
        <v>0</v>
      </c>
      <c r="E347" s="421">
        <f>E348+E349+E350</f>
        <v>0</v>
      </c>
    </row>
    <row r="348" spans="1:5" ht="21" customHeight="1">
      <c r="A348" s="576"/>
      <c r="B348" s="540" t="s">
        <v>1184</v>
      </c>
      <c r="C348" s="526">
        <v>411</v>
      </c>
      <c r="D348" s="420"/>
      <c r="E348" s="421"/>
    </row>
    <row r="349" spans="1:5" ht="50.25" customHeight="1">
      <c r="A349" s="576"/>
      <c r="B349" s="225" t="s">
        <v>1140</v>
      </c>
      <c r="C349" s="526">
        <v>412</v>
      </c>
      <c r="D349" s="420"/>
      <c r="E349" s="421"/>
    </row>
    <row r="350" spans="1:5" ht="48" customHeight="1">
      <c r="A350" s="576"/>
      <c r="B350" s="225" t="s">
        <v>1141</v>
      </c>
      <c r="C350" s="526">
        <v>413</v>
      </c>
      <c r="D350" s="420"/>
      <c r="E350" s="421"/>
    </row>
    <row r="351" spans="1:5" ht="35.25" customHeight="1">
      <c r="A351" s="576"/>
      <c r="B351" s="218" t="s">
        <v>896</v>
      </c>
      <c r="C351" s="526">
        <v>414</v>
      </c>
      <c r="D351" s="420"/>
      <c r="E351" s="421"/>
    </row>
    <row r="352" spans="1:5" ht="35.25" customHeight="1">
      <c r="A352" s="576"/>
      <c r="B352" s="218" t="s">
        <v>1118</v>
      </c>
      <c r="C352" s="526">
        <v>415</v>
      </c>
      <c r="D352" s="420"/>
      <c r="E352" s="421"/>
    </row>
    <row r="353" spans="1:5" ht="15.75" customHeight="1">
      <c r="A353" s="576"/>
      <c r="B353" s="216" t="s">
        <v>897</v>
      </c>
      <c r="C353" s="526">
        <v>416</v>
      </c>
      <c r="D353" s="420">
        <f>D347+D351+D352</f>
        <v>0</v>
      </c>
      <c r="E353" s="421">
        <f>E347+E351+E352</f>
        <v>0</v>
      </c>
    </row>
    <row r="354" spans="1:5" ht="15">
      <c r="A354" s="576"/>
      <c r="B354" s="216" t="s">
        <v>79</v>
      </c>
      <c r="C354" s="526">
        <v>417</v>
      </c>
      <c r="D354" s="420">
        <f>D346+D353</f>
        <v>0</v>
      </c>
      <c r="E354" s="421">
        <f>E346+E353</f>
        <v>0</v>
      </c>
    </row>
    <row r="355" spans="1:5" ht="15">
      <c r="A355" s="576"/>
      <c r="B355" s="218" t="s">
        <v>80</v>
      </c>
      <c r="C355" s="526">
        <v>418</v>
      </c>
      <c r="D355" s="420"/>
      <c r="E355" s="421"/>
    </row>
    <row r="356" spans="1:5" ht="20.25" customHeight="1">
      <c r="A356" s="576"/>
      <c r="B356" s="218" t="s">
        <v>81</v>
      </c>
      <c r="C356" s="526">
        <v>419</v>
      </c>
      <c r="D356" s="420"/>
      <c r="E356" s="421"/>
    </row>
    <row r="357" spans="1:5" ht="20.25" customHeight="1">
      <c r="A357" s="576"/>
      <c r="B357" s="218" t="s">
        <v>82</v>
      </c>
      <c r="C357" s="526">
        <v>420</v>
      </c>
      <c r="D357" s="420">
        <f>D355+D356</f>
        <v>0</v>
      </c>
      <c r="E357" s="421">
        <f>E355+E356</f>
        <v>0</v>
      </c>
    </row>
    <row r="358" spans="1:5" ht="30.75" customHeight="1">
      <c r="A358" s="576"/>
      <c r="B358" s="228" t="s">
        <v>1119</v>
      </c>
      <c r="C358" s="526">
        <v>421</v>
      </c>
      <c r="D358" s="527" t="s">
        <v>366</v>
      </c>
      <c r="E358" s="577" t="s">
        <v>366</v>
      </c>
    </row>
    <row r="359" spans="1:5" s="241" customFormat="1" ht="46.5" customHeight="1">
      <c r="A359" s="406"/>
      <c r="B359" s="215" t="s">
        <v>1045</v>
      </c>
      <c r="C359" s="541">
        <v>422</v>
      </c>
      <c r="D359" s="542">
        <f>D360+D361+D362+D363</f>
        <v>0</v>
      </c>
      <c r="E359" s="585">
        <f>E360+E361+E362+E363</f>
        <v>0</v>
      </c>
    </row>
    <row r="360" spans="1:5" s="241" customFormat="1" ht="28.5" customHeight="1">
      <c r="A360" s="406"/>
      <c r="B360" s="225" t="s">
        <v>1158</v>
      </c>
      <c r="C360" s="541">
        <v>423</v>
      </c>
      <c r="D360" s="542"/>
      <c r="E360" s="586"/>
    </row>
    <row r="361" spans="1:5" s="241" customFormat="1" ht="45" customHeight="1">
      <c r="A361" s="406"/>
      <c r="B361" s="225" t="s">
        <v>1159</v>
      </c>
      <c r="C361" s="541">
        <v>424</v>
      </c>
      <c r="D361" s="542"/>
      <c r="E361" s="586"/>
    </row>
    <row r="362" spans="1:5" s="241" customFormat="1" ht="45" customHeight="1">
      <c r="A362" s="406"/>
      <c r="B362" s="225" t="s">
        <v>1141</v>
      </c>
      <c r="C362" s="541">
        <v>425</v>
      </c>
      <c r="D362" s="542"/>
      <c r="E362" s="586"/>
    </row>
    <row r="363" spans="1:5" s="241" customFormat="1" ht="26.25" customHeight="1">
      <c r="A363" s="406"/>
      <c r="B363" s="225" t="s">
        <v>74</v>
      </c>
      <c r="C363" s="541">
        <v>426</v>
      </c>
      <c r="D363" s="542"/>
      <c r="E363" s="586"/>
    </row>
    <row r="364" spans="1:5" s="241" customFormat="1" ht="66.75" customHeight="1">
      <c r="A364" s="406"/>
      <c r="B364" s="215" t="s">
        <v>995</v>
      </c>
      <c r="C364" s="541">
        <f>C363+1</f>
        <v>427</v>
      </c>
      <c r="D364" s="542">
        <f>D365+D366</f>
        <v>0</v>
      </c>
      <c r="E364" s="585">
        <f>E365+E366</f>
        <v>0</v>
      </c>
    </row>
    <row r="365" spans="1:5" s="241" customFormat="1" ht="29.25" customHeight="1">
      <c r="A365" s="406"/>
      <c r="B365" s="225" t="s">
        <v>1158</v>
      </c>
      <c r="C365" s="541">
        <v>428</v>
      </c>
      <c r="D365" s="542"/>
      <c r="E365" s="586"/>
    </row>
    <row r="366" spans="1:5" s="241" customFormat="1" ht="43.5" customHeight="1">
      <c r="A366" s="406"/>
      <c r="B366" s="540" t="s">
        <v>19</v>
      </c>
      <c r="C366" s="541">
        <v>429</v>
      </c>
      <c r="D366" s="542"/>
      <c r="E366" s="585"/>
    </row>
    <row r="367" spans="1:5" s="241" customFormat="1" ht="46.5" customHeight="1">
      <c r="A367" s="406"/>
      <c r="B367" s="225" t="s">
        <v>1141</v>
      </c>
      <c r="C367" s="541">
        <v>429.1</v>
      </c>
      <c r="D367" s="542"/>
      <c r="E367" s="586"/>
    </row>
    <row r="368" spans="1:5" s="241" customFormat="1" ht="29.25" customHeight="1">
      <c r="A368" s="406"/>
      <c r="B368" s="225" t="s">
        <v>1160</v>
      </c>
      <c r="C368" s="541">
        <v>429.2</v>
      </c>
      <c r="D368" s="542"/>
      <c r="E368" s="586"/>
    </row>
    <row r="369" spans="1:5" ht="15">
      <c r="A369" s="412" t="s">
        <v>397</v>
      </c>
      <c r="B369" s="219" t="s">
        <v>175</v>
      </c>
      <c r="C369" s="413">
        <v>430</v>
      </c>
      <c r="D369" s="416" t="s">
        <v>366</v>
      </c>
      <c r="E369" s="417" t="s">
        <v>366</v>
      </c>
    </row>
    <row r="370" spans="1:5" ht="43.5" customHeight="1">
      <c r="A370" s="576"/>
      <c r="B370" s="215" t="s">
        <v>83</v>
      </c>
      <c r="C370" s="526">
        <v>431</v>
      </c>
      <c r="D370" s="420">
        <f>D371+D372+D373</f>
        <v>0</v>
      </c>
      <c r="E370" s="421">
        <f>E371+E372+E373</f>
        <v>0</v>
      </c>
    </row>
    <row r="371" spans="1:5" ht="25.5" customHeight="1">
      <c r="A371" s="576"/>
      <c r="B371" s="225" t="s">
        <v>1121</v>
      </c>
      <c r="C371" s="526">
        <v>432</v>
      </c>
      <c r="D371" s="420"/>
      <c r="E371" s="421"/>
    </row>
    <row r="372" spans="1:5" ht="43.5" customHeight="1">
      <c r="A372" s="576"/>
      <c r="B372" s="225" t="s">
        <v>1140</v>
      </c>
      <c r="C372" s="526">
        <v>433</v>
      </c>
      <c r="D372" s="420"/>
      <c r="E372" s="421"/>
    </row>
    <row r="373" spans="1:5" ht="43.5" customHeight="1">
      <c r="A373" s="576"/>
      <c r="B373" s="225" t="s">
        <v>1141</v>
      </c>
      <c r="C373" s="526">
        <v>434</v>
      </c>
      <c r="D373" s="420"/>
      <c r="E373" s="421"/>
    </row>
    <row r="374" spans="1:5" ht="43.5" customHeight="1">
      <c r="A374" s="576"/>
      <c r="B374" s="218" t="s">
        <v>118</v>
      </c>
      <c r="C374" s="526">
        <f>C373+1</f>
        <v>435</v>
      </c>
      <c r="D374" s="420"/>
      <c r="E374" s="421"/>
    </row>
    <row r="375" spans="1:5" ht="31.5" customHeight="1">
      <c r="A375" s="576"/>
      <c r="B375" s="215" t="s">
        <v>1122</v>
      </c>
      <c r="C375" s="526">
        <f>C374+1</f>
        <v>436</v>
      </c>
      <c r="D375" s="420"/>
      <c r="E375" s="421"/>
    </row>
    <row r="376" spans="1:5" ht="20.25" customHeight="1">
      <c r="A376" s="576"/>
      <c r="B376" s="216" t="s">
        <v>84</v>
      </c>
      <c r="C376" s="526">
        <f>C375+1</f>
        <v>437</v>
      </c>
      <c r="D376" s="420">
        <f>D370+D374+D375</f>
        <v>0</v>
      </c>
      <c r="E376" s="421">
        <f>E370+E374+E375</f>
        <v>0</v>
      </c>
    </row>
    <row r="377" spans="1:5" ht="45" customHeight="1">
      <c r="A377" s="576"/>
      <c r="B377" s="218" t="s">
        <v>75</v>
      </c>
      <c r="C377" s="526">
        <v>438</v>
      </c>
      <c r="D377" s="420">
        <f>D378+D379+D380</f>
        <v>0</v>
      </c>
      <c r="E377" s="421">
        <f>E378+E379+E380</f>
        <v>0</v>
      </c>
    </row>
    <row r="378" spans="1:5" ht="17.25" customHeight="1">
      <c r="A378" s="576"/>
      <c r="B378" s="540" t="s">
        <v>20</v>
      </c>
      <c r="C378" s="526">
        <v>439</v>
      </c>
      <c r="D378" s="420"/>
      <c r="E378" s="421"/>
    </row>
    <row r="379" spans="1:5" ht="49.5" customHeight="1">
      <c r="A379" s="576"/>
      <c r="B379" s="225" t="s">
        <v>1140</v>
      </c>
      <c r="C379" s="526">
        <v>440</v>
      </c>
      <c r="D379" s="420"/>
      <c r="E379" s="421"/>
    </row>
    <row r="380" spans="1:5" ht="45">
      <c r="A380" s="576"/>
      <c r="B380" s="225" t="s">
        <v>1141</v>
      </c>
      <c r="C380" s="526">
        <v>441</v>
      </c>
      <c r="D380" s="420"/>
      <c r="E380" s="421"/>
    </row>
    <row r="381" spans="1:5" ht="28.5" customHeight="1">
      <c r="A381" s="576"/>
      <c r="B381" s="225" t="s">
        <v>1123</v>
      </c>
      <c r="C381" s="526">
        <v>442</v>
      </c>
      <c r="D381" s="420"/>
      <c r="E381" s="421"/>
    </row>
    <row r="382" spans="1:5" ht="30">
      <c r="A382" s="576"/>
      <c r="B382" s="218" t="s">
        <v>119</v>
      </c>
      <c r="C382" s="526">
        <v>443</v>
      </c>
      <c r="D382" s="420"/>
      <c r="E382" s="421"/>
    </row>
    <row r="383" spans="1:5" ht="15">
      <c r="A383" s="576"/>
      <c r="B383" s="216" t="s">
        <v>85</v>
      </c>
      <c r="C383" s="526">
        <v>444</v>
      </c>
      <c r="D383" s="420">
        <f>D377+D381+D382</f>
        <v>0</v>
      </c>
      <c r="E383" s="421">
        <f>E377+E381+E382</f>
        <v>0</v>
      </c>
    </row>
    <row r="384" spans="1:5" ht="15">
      <c r="A384" s="576"/>
      <c r="B384" s="224" t="s">
        <v>86</v>
      </c>
      <c r="C384" s="526">
        <v>445</v>
      </c>
      <c r="D384" s="420">
        <f>D376+D383</f>
        <v>0</v>
      </c>
      <c r="E384" s="421">
        <f>E376+E383</f>
        <v>0</v>
      </c>
    </row>
    <row r="385" spans="1:5" s="241" customFormat="1" ht="51" customHeight="1">
      <c r="A385" s="406"/>
      <c r="B385" s="215" t="s">
        <v>985</v>
      </c>
      <c r="C385" s="541">
        <v>447</v>
      </c>
      <c r="D385" s="542">
        <f>D386+D387+D388+D389</f>
        <v>0</v>
      </c>
      <c r="E385" s="585">
        <f>E386+E387+E388+E389</f>
        <v>0</v>
      </c>
    </row>
    <row r="386" spans="1:5" s="241" customFormat="1" ht="31.5" customHeight="1">
      <c r="A386" s="406"/>
      <c r="B386" s="225" t="s">
        <v>1161</v>
      </c>
      <c r="C386" s="541">
        <v>448</v>
      </c>
      <c r="D386" s="542"/>
      <c r="E386" s="586"/>
    </row>
    <row r="387" spans="1:5" s="241" customFormat="1" ht="43.5" customHeight="1">
      <c r="A387" s="406"/>
      <c r="B387" s="540" t="s">
        <v>21</v>
      </c>
      <c r="C387" s="541">
        <v>449</v>
      </c>
      <c r="D387" s="542"/>
      <c r="E387" s="586"/>
    </row>
    <row r="388" spans="1:5" s="241" customFormat="1" ht="54" customHeight="1">
      <c r="A388" s="406"/>
      <c r="B388" s="225" t="s">
        <v>1141</v>
      </c>
      <c r="C388" s="541">
        <v>450</v>
      </c>
      <c r="D388" s="542"/>
      <c r="E388" s="586"/>
    </row>
    <row r="389" spans="1:5" s="241" customFormat="1" ht="36.75" customHeight="1">
      <c r="A389" s="406"/>
      <c r="B389" s="225" t="s">
        <v>1120</v>
      </c>
      <c r="C389" s="541">
        <v>451</v>
      </c>
      <c r="D389" s="542"/>
      <c r="E389" s="586"/>
    </row>
    <row r="390" spans="1:5" s="241" customFormat="1" ht="63" customHeight="1">
      <c r="A390" s="406"/>
      <c r="B390" s="215" t="s">
        <v>986</v>
      </c>
      <c r="C390" s="541">
        <v>452</v>
      </c>
      <c r="D390" s="543" t="s">
        <v>366</v>
      </c>
      <c r="E390" s="587" t="s">
        <v>366</v>
      </c>
    </row>
    <row r="391" spans="1:5" s="241" customFormat="1" ht="28.5" customHeight="1">
      <c r="A391" s="406"/>
      <c r="B391" s="540" t="s">
        <v>22</v>
      </c>
      <c r="C391" s="541">
        <v>453</v>
      </c>
      <c r="D391" s="543" t="s">
        <v>366</v>
      </c>
      <c r="E391" s="587" t="s">
        <v>366</v>
      </c>
    </row>
    <row r="392" spans="1:5" s="241" customFormat="1" ht="48" customHeight="1">
      <c r="A392" s="406"/>
      <c r="B392" s="540" t="s">
        <v>23</v>
      </c>
      <c r="C392" s="541">
        <v>454</v>
      </c>
      <c r="D392" s="543" t="s">
        <v>366</v>
      </c>
      <c r="E392" s="587" t="s">
        <v>366</v>
      </c>
    </row>
    <row r="393" spans="1:5" s="241" customFormat="1" ht="51.75" customHeight="1">
      <c r="A393" s="406"/>
      <c r="B393" s="225" t="s">
        <v>1141</v>
      </c>
      <c r="C393" s="541">
        <v>454.1</v>
      </c>
      <c r="D393" s="543" t="s">
        <v>366</v>
      </c>
      <c r="E393" s="587" t="s">
        <v>366</v>
      </c>
    </row>
    <row r="394" spans="1:5" s="241" customFormat="1" ht="27" customHeight="1">
      <c r="A394" s="406"/>
      <c r="B394" s="225" t="s">
        <v>1162</v>
      </c>
      <c r="C394" s="541">
        <v>454.2</v>
      </c>
      <c r="D394" s="543" t="s">
        <v>366</v>
      </c>
      <c r="E394" s="587" t="s">
        <v>366</v>
      </c>
    </row>
    <row r="395" spans="1:6" ht="15">
      <c r="A395" s="412" t="s">
        <v>399</v>
      </c>
      <c r="B395" s="216" t="s">
        <v>407</v>
      </c>
      <c r="C395" s="413">
        <v>455</v>
      </c>
      <c r="D395" s="543" t="s">
        <v>366</v>
      </c>
      <c r="E395" s="587" t="s">
        <v>366</v>
      </c>
      <c r="F395" s="387"/>
    </row>
    <row r="396" spans="1:6" ht="15">
      <c r="A396" s="412" t="s">
        <v>401</v>
      </c>
      <c r="B396" s="219" t="s">
        <v>176</v>
      </c>
      <c r="C396" s="413">
        <v>456</v>
      </c>
      <c r="D396" s="543" t="s">
        <v>366</v>
      </c>
      <c r="E396" s="587" t="s">
        <v>366</v>
      </c>
      <c r="F396" s="387"/>
    </row>
    <row r="397" spans="1:5" ht="45">
      <c r="A397" s="576">
        <v>1</v>
      </c>
      <c r="B397" s="225" t="s">
        <v>24</v>
      </c>
      <c r="C397" s="526">
        <v>457</v>
      </c>
      <c r="D397" s="420">
        <f>D398+D399+D403+D404</f>
        <v>0</v>
      </c>
      <c r="E397" s="421">
        <f>E398+E399+E403+E404</f>
        <v>0</v>
      </c>
    </row>
    <row r="398" spans="1:5" ht="15">
      <c r="A398" s="576"/>
      <c r="B398" s="225" t="s">
        <v>1163</v>
      </c>
      <c r="C398" s="526">
        <v>458</v>
      </c>
      <c r="D398" s="420"/>
      <c r="E398" s="421"/>
    </row>
    <row r="399" spans="1:5" ht="16.5" customHeight="1">
      <c r="A399" s="576"/>
      <c r="B399" s="218" t="s">
        <v>87</v>
      </c>
      <c r="C399" s="526">
        <f aca="true" t="shared" si="3" ref="C399:C404">C398+1</f>
        <v>459</v>
      </c>
      <c r="D399" s="420">
        <f>D400+D401+D402</f>
        <v>0</v>
      </c>
      <c r="E399" s="421">
        <f>E400+E401+E402</f>
        <v>0</v>
      </c>
    </row>
    <row r="400" spans="1:5" ht="30">
      <c r="A400" s="576"/>
      <c r="B400" s="225" t="s">
        <v>1083</v>
      </c>
      <c r="C400" s="526">
        <f t="shared" si="3"/>
        <v>460</v>
      </c>
      <c r="D400" s="420"/>
      <c r="E400" s="421"/>
    </row>
    <row r="401" spans="1:5" ht="30">
      <c r="A401" s="576"/>
      <c r="B401" s="225" t="s">
        <v>1084</v>
      </c>
      <c r="C401" s="526">
        <f t="shared" si="3"/>
        <v>461</v>
      </c>
      <c r="D401" s="420"/>
      <c r="E401" s="421"/>
    </row>
    <row r="402" spans="1:5" ht="15">
      <c r="A402" s="576"/>
      <c r="B402" s="225" t="s">
        <v>1085</v>
      </c>
      <c r="C402" s="526">
        <f t="shared" si="3"/>
        <v>462</v>
      </c>
      <c r="D402" s="420"/>
      <c r="E402" s="421"/>
    </row>
    <row r="403" spans="1:5" ht="53.25" customHeight="1">
      <c r="A403" s="576"/>
      <c r="B403" s="225" t="s">
        <v>1140</v>
      </c>
      <c r="C403" s="526">
        <f t="shared" si="3"/>
        <v>463</v>
      </c>
      <c r="D403" s="420"/>
      <c r="E403" s="421"/>
    </row>
    <row r="404" spans="1:5" ht="45">
      <c r="A404" s="576"/>
      <c r="B404" s="225" t="s">
        <v>1141</v>
      </c>
      <c r="C404" s="526">
        <f t="shared" si="3"/>
        <v>464</v>
      </c>
      <c r="D404" s="420"/>
      <c r="E404" s="421"/>
    </row>
    <row r="405" spans="1:5" ht="45.75" customHeight="1">
      <c r="A405" s="576">
        <v>2</v>
      </c>
      <c r="B405" s="215" t="s">
        <v>111</v>
      </c>
      <c r="C405" s="526">
        <v>465</v>
      </c>
      <c r="D405" s="420">
        <f>D406+D407+D411+D412</f>
        <v>122540</v>
      </c>
      <c r="E405" s="421">
        <f>E406+E407+E411+E412</f>
        <v>0</v>
      </c>
    </row>
    <row r="406" spans="1:5" ht="15">
      <c r="A406" s="576"/>
      <c r="B406" s="225" t="s">
        <v>1164</v>
      </c>
      <c r="C406" s="526">
        <v>466</v>
      </c>
      <c r="D406" s="420"/>
      <c r="E406" s="421"/>
    </row>
    <row r="407" spans="1:5" ht="13.5" customHeight="1">
      <c r="A407" s="576"/>
      <c r="B407" s="218" t="s">
        <v>112</v>
      </c>
      <c r="C407" s="526">
        <v>467</v>
      </c>
      <c r="D407" s="420">
        <f>D408+D409+D410</f>
        <v>122540</v>
      </c>
      <c r="E407" s="421">
        <f>E408+E409+E410</f>
        <v>0</v>
      </c>
    </row>
    <row r="408" spans="1:5" ht="30">
      <c r="A408" s="576"/>
      <c r="B408" s="225" t="s">
        <v>1083</v>
      </c>
      <c r="C408" s="526">
        <v>467.1</v>
      </c>
      <c r="D408" s="420"/>
      <c r="E408" s="421"/>
    </row>
    <row r="409" spans="1:5" ht="30">
      <c r="A409" s="576"/>
      <c r="B409" s="225" t="s">
        <v>1099</v>
      </c>
      <c r="C409" s="526">
        <v>467.2</v>
      </c>
      <c r="D409" s="420"/>
      <c r="E409" s="421"/>
    </row>
    <row r="410" spans="1:5" ht="15">
      <c r="A410" s="576"/>
      <c r="B410" s="225" t="s">
        <v>1085</v>
      </c>
      <c r="C410" s="526">
        <v>467.3</v>
      </c>
      <c r="D410" s="420">
        <v>122540</v>
      </c>
      <c r="E410" s="421"/>
    </row>
    <row r="411" spans="1:5" ht="49.5" customHeight="1">
      <c r="A411" s="576"/>
      <c r="B411" s="225" t="s">
        <v>1140</v>
      </c>
      <c r="C411" s="526">
        <v>468.1</v>
      </c>
      <c r="D411" s="420"/>
      <c r="E411" s="421"/>
    </row>
    <row r="412" spans="1:5" ht="45">
      <c r="A412" s="576"/>
      <c r="B412" s="225" t="s">
        <v>1141</v>
      </c>
      <c r="C412" s="526">
        <v>468.2</v>
      </c>
      <c r="D412" s="420"/>
      <c r="E412" s="421"/>
    </row>
    <row r="413" spans="1:5" ht="35.25" customHeight="1">
      <c r="A413" s="576"/>
      <c r="B413" s="218" t="s">
        <v>88</v>
      </c>
      <c r="C413" s="526">
        <v>469</v>
      </c>
      <c r="D413" s="420"/>
      <c r="E413" s="421"/>
    </row>
    <row r="414" spans="1:5" ht="30">
      <c r="A414" s="412" t="s">
        <v>402</v>
      </c>
      <c r="B414" s="216" t="s">
        <v>177</v>
      </c>
      <c r="C414" s="413">
        <v>470</v>
      </c>
      <c r="D414" s="197" t="s">
        <v>89</v>
      </c>
      <c r="E414" s="582" t="s">
        <v>89</v>
      </c>
    </row>
    <row r="415" spans="1:5" ht="30">
      <c r="A415" s="576"/>
      <c r="B415" s="218" t="s">
        <v>90</v>
      </c>
      <c r="C415" s="526">
        <v>471</v>
      </c>
      <c r="D415" s="204"/>
      <c r="E415" s="380"/>
    </row>
    <row r="416" spans="1:5" ht="29.25" customHeight="1">
      <c r="A416" s="576"/>
      <c r="B416" s="218" t="s">
        <v>76</v>
      </c>
      <c r="C416" s="526">
        <v>472</v>
      </c>
      <c r="D416" s="204"/>
      <c r="E416" s="380"/>
    </row>
    <row r="417" spans="1:5" ht="34.5" customHeight="1">
      <c r="A417" s="576"/>
      <c r="B417" s="218" t="s">
        <v>91</v>
      </c>
      <c r="C417" s="526">
        <v>473</v>
      </c>
      <c r="D417" s="204">
        <v>342218</v>
      </c>
      <c r="E417" s="380">
        <v>342878</v>
      </c>
    </row>
    <row r="418" spans="1:5" ht="25.5" customHeight="1">
      <c r="A418" s="576"/>
      <c r="B418" s="218" t="s">
        <v>92</v>
      </c>
      <c r="C418" s="526">
        <v>474</v>
      </c>
      <c r="D418" s="420"/>
      <c r="E418" s="421"/>
    </row>
    <row r="419" spans="1:5" ht="30">
      <c r="A419" s="576"/>
      <c r="B419" s="217" t="s">
        <v>120</v>
      </c>
      <c r="C419" s="544">
        <v>475</v>
      </c>
      <c r="D419" s="531">
        <f>D420+D421</f>
        <v>0</v>
      </c>
      <c r="E419" s="580">
        <f>E420+E421</f>
        <v>0</v>
      </c>
    </row>
    <row r="420" spans="1:5" ht="26.25" customHeight="1">
      <c r="A420" s="576"/>
      <c r="B420" s="225" t="s">
        <v>1124</v>
      </c>
      <c r="C420" s="544">
        <v>475.1</v>
      </c>
      <c r="D420" s="545"/>
      <c r="E420" s="580"/>
    </row>
    <row r="421" spans="1:5" ht="21.75" customHeight="1">
      <c r="A421" s="576"/>
      <c r="B421" s="217" t="s">
        <v>121</v>
      </c>
      <c r="C421" s="544">
        <v>475.2</v>
      </c>
      <c r="D421" s="531"/>
      <c r="E421" s="580"/>
    </row>
    <row r="422" spans="1:5" ht="15">
      <c r="A422" s="576"/>
      <c r="B422" s="218" t="s">
        <v>93</v>
      </c>
      <c r="C422" s="526">
        <v>476</v>
      </c>
      <c r="D422" s="420">
        <f>D415+D416+D417+D418+D419</f>
        <v>342218</v>
      </c>
      <c r="E422" s="421">
        <f>E415+E416+E417+E418+E419</f>
        <v>342878</v>
      </c>
    </row>
    <row r="423" spans="1:5" ht="33.75" customHeight="1">
      <c r="A423" s="576"/>
      <c r="B423" s="225" t="s">
        <v>784</v>
      </c>
      <c r="C423" s="526">
        <v>477</v>
      </c>
      <c r="D423" s="420"/>
      <c r="E423" s="421"/>
    </row>
    <row r="424" spans="1:5" ht="55.5" customHeight="1">
      <c r="A424" s="576"/>
      <c r="B424" s="228" t="s">
        <v>785</v>
      </c>
      <c r="C424" s="526">
        <v>478</v>
      </c>
      <c r="D424" s="420"/>
      <c r="E424" s="421"/>
    </row>
    <row r="425" spans="1:5" ht="65.25" customHeight="1">
      <c r="A425" s="576"/>
      <c r="B425" s="228" t="s">
        <v>786</v>
      </c>
      <c r="C425" s="526">
        <v>479</v>
      </c>
      <c r="D425" s="420"/>
      <c r="E425" s="421"/>
    </row>
    <row r="426" spans="1:5" ht="48" customHeight="1">
      <c r="A426" s="576"/>
      <c r="B426" s="228" t="s">
        <v>787</v>
      </c>
      <c r="C426" s="526">
        <v>480</v>
      </c>
      <c r="D426" s="420"/>
      <c r="E426" s="421"/>
    </row>
    <row r="427" spans="1:5" ht="48" customHeight="1">
      <c r="A427" s="576"/>
      <c r="B427" s="228" t="s">
        <v>788</v>
      </c>
      <c r="C427" s="526">
        <v>481</v>
      </c>
      <c r="D427" s="420"/>
      <c r="E427" s="421"/>
    </row>
    <row r="428" spans="1:5" ht="49.5" customHeight="1">
      <c r="A428" s="576"/>
      <c r="B428" s="228" t="s">
        <v>789</v>
      </c>
      <c r="C428" s="526">
        <v>482</v>
      </c>
      <c r="D428" s="420"/>
      <c r="E428" s="421"/>
    </row>
    <row r="429" spans="1:5" ht="49.5" customHeight="1">
      <c r="A429" s="576"/>
      <c r="B429" s="228" t="s">
        <v>33</v>
      </c>
      <c r="C429" s="526">
        <v>482.1</v>
      </c>
      <c r="D429" s="420"/>
      <c r="E429" s="421"/>
    </row>
    <row r="430" spans="1:5" ht="49.5" customHeight="1">
      <c r="A430" s="576"/>
      <c r="B430" s="228" t="s">
        <v>34</v>
      </c>
      <c r="C430" s="526">
        <v>483</v>
      </c>
      <c r="D430" s="420"/>
      <c r="E430" s="421"/>
    </row>
    <row r="431" spans="1:5" ht="39" customHeight="1">
      <c r="A431" s="576"/>
      <c r="B431" s="218" t="s">
        <v>1125</v>
      </c>
      <c r="C431" s="526">
        <v>484</v>
      </c>
      <c r="D431" s="420"/>
      <c r="E431" s="421"/>
    </row>
    <row r="432" spans="1:5" ht="39" customHeight="1">
      <c r="A432" s="576"/>
      <c r="B432" s="228" t="s">
        <v>35</v>
      </c>
      <c r="C432" s="526">
        <v>485</v>
      </c>
      <c r="D432" s="420"/>
      <c r="E432" s="421"/>
    </row>
    <row r="433" spans="1:5" ht="47.25" customHeight="1">
      <c r="A433" s="576"/>
      <c r="B433" s="228" t="s">
        <v>36</v>
      </c>
      <c r="C433" s="526">
        <v>486</v>
      </c>
      <c r="D433" s="420"/>
      <c r="E433" s="421"/>
    </row>
    <row r="434" spans="1:5" ht="24" customHeight="1">
      <c r="A434" s="576"/>
      <c r="B434" s="218" t="s">
        <v>1046</v>
      </c>
      <c r="C434" s="526">
        <v>487</v>
      </c>
      <c r="D434" s="420">
        <f>SUM(D424:D433)</f>
        <v>0</v>
      </c>
      <c r="E434" s="421">
        <f>SUM(E424:E433)</f>
        <v>0</v>
      </c>
    </row>
    <row r="435" spans="1:5" s="241" customFormat="1" ht="21" customHeight="1">
      <c r="A435" s="406"/>
      <c r="B435" s="224" t="s">
        <v>1038</v>
      </c>
      <c r="C435" s="541">
        <v>488</v>
      </c>
      <c r="D435" s="543" t="s">
        <v>654</v>
      </c>
      <c r="E435" s="587" t="s">
        <v>654</v>
      </c>
    </row>
    <row r="436" spans="1:5" s="241" customFormat="1" ht="21" customHeight="1">
      <c r="A436" s="406"/>
      <c r="B436" s="215" t="s">
        <v>1126</v>
      </c>
      <c r="C436" s="543">
        <v>489</v>
      </c>
      <c r="D436" s="546">
        <f>D437+D438+D440</f>
        <v>0</v>
      </c>
      <c r="E436" s="586">
        <f>E437+E438+E440</f>
        <v>0</v>
      </c>
    </row>
    <row r="437" spans="1:5" s="241" customFormat="1" ht="33" customHeight="1">
      <c r="A437" s="406"/>
      <c r="B437" s="215" t="s">
        <v>981</v>
      </c>
      <c r="C437" s="541">
        <v>489.1</v>
      </c>
      <c r="D437" s="546"/>
      <c r="E437" s="586"/>
    </row>
    <row r="438" spans="1:5" s="241" customFormat="1" ht="33" customHeight="1">
      <c r="A438" s="406"/>
      <c r="B438" s="215" t="s">
        <v>982</v>
      </c>
      <c r="C438" s="541">
        <v>489.21</v>
      </c>
      <c r="D438" s="546"/>
      <c r="E438" s="586"/>
    </row>
    <row r="439" spans="1:5" s="241" customFormat="1" ht="66" customHeight="1">
      <c r="A439" s="406"/>
      <c r="B439" s="225" t="s">
        <v>1128</v>
      </c>
      <c r="C439" s="541" t="s">
        <v>1127</v>
      </c>
      <c r="D439" s="546"/>
      <c r="E439" s="586"/>
    </row>
    <row r="440" spans="1:5" s="241" customFormat="1" ht="26.25" customHeight="1">
      <c r="A440" s="406"/>
      <c r="B440" s="215" t="s">
        <v>1129</v>
      </c>
      <c r="C440" s="543">
        <v>489.3</v>
      </c>
      <c r="D440" s="546">
        <f>D441+D442</f>
        <v>0</v>
      </c>
      <c r="E440" s="586">
        <f>E441+E442</f>
        <v>0</v>
      </c>
    </row>
    <row r="441" spans="1:5" s="241" customFormat="1" ht="30.75" customHeight="1">
      <c r="A441" s="406"/>
      <c r="B441" s="215" t="s">
        <v>983</v>
      </c>
      <c r="C441" s="541">
        <v>489.4</v>
      </c>
      <c r="D441" s="546"/>
      <c r="E441" s="586"/>
    </row>
    <row r="442" spans="1:5" s="241" customFormat="1" ht="33.75" customHeight="1">
      <c r="A442" s="406"/>
      <c r="B442" s="229" t="s">
        <v>984</v>
      </c>
      <c r="C442" s="547">
        <v>489.5</v>
      </c>
      <c r="D442" s="548"/>
      <c r="E442" s="588"/>
    </row>
    <row r="443" spans="1:5" s="241" customFormat="1" ht="61.5" customHeight="1">
      <c r="A443" s="406"/>
      <c r="B443" s="225" t="s">
        <v>1130</v>
      </c>
      <c r="C443" s="541">
        <v>489.6</v>
      </c>
      <c r="D443" s="546"/>
      <c r="E443" s="586"/>
    </row>
    <row r="444" spans="1:5" ht="15">
      <c r="A444" s="576"/>
      <c r="B444" s="218"/>
      <c r="C444" s="526"/>
      <c r="D444" s="420"/>
      <c r="E444" s="421"/>
    </row>
    <row r="445" spans="1:5" ht="15">
      <c r="A445" s="412" t="s">
        <v>178</v>
      </c>
      <c r="B445" s="549" t="s">
        <v>1131</v>
      </c>
      <c r="C445" s="413">
        <v>490</v>
      </c>
      <c r="D445" s="538" t="s">
        <v>366</v>
      </c>
      <c r="E445" s="583" t="s">
        <v>366</v>
      </c>
    </row>
    <row r="446" spans="1:6" ht="42.75" customHeight="1">
      <c r="A446" s="576"/>
      <c r="B446" s="225" t="s">
        <v>1132</v>
      </c>
      <c r="C446" s="526">
        <v>491</v>
      </c>
      <c r="D446" s="538" t="s">
        <v>366</v>
      </c>
      <c r="E446" s="583" t="s">
        <v>366</v>
      </c>
      <c r="F446" s="550" t="s">
        <v>115</v>
      </c>
    </row>
    <row r="447" spans="1:6" ht="15">
      <c r="A447" s="576"/>
      <c r="B447" s="225" t="s">
        <v>1165</v>
      </c>
      <c r="C447" s="526">
        <f aca="true" t="shared" si="4" ref="C447:C453">C446+1</f>
        <v>492</v>
      </c>
      <c r="D447" s="538" t="s">
        <v>366</v>
      </c>
      <c r="E447" s="583" t="s">
        <v>366</v>
      </c>
      <c r="F447" s="550" t="s">
        <v>115</v>
      </c>
    </row>
    <row r="448" spans="1:6" ht="15.75" customHeight="1">
      <c r="A448" s="576"/>
      <c r="B448" s="218" t="s">
        <v>158</v>
      </c>
      <c r="C448" s="526">
        <f t="shared" si="4"/>
        <v>493</v>
      </c>
      <c r="D448" s="538" t="s">
        <v>366</v>
      </c>
      <c r="E448" s="583" t="s">
        <v>366</v>
      </c>
      <c r="F448" s="550" t="s">
        <v>115</v>
      </c>
    </row>
    <row r="449" spans="1:6" ht="27" customHeight="1">
      <c r="A449" s="576"/>
      <c r="B449" s="225" t="s">
        <v>1083</v>
      </c>
      <c r="C449" s="526">
        <f t="shared" si="4"/>
        <v>494</v>
      </c>
      <c r="D449" s="538" t="s">
        <v>366</v>
      </c>
      <c r="E449" s="583" t="s">
        <v>366</v>
      </c>
      <c r="F449" s="550" t="s">
        <v>115</v>
      </c>
    </row>
    <row r="450" spans="1:6" ht="34.5" customHeight="1">
      <c r="A450" s="576"/>
      <c r="B450" s="225" t="s">
        <v>1099</v>
      </c>
      <c r="C450" s="526">
        <f t="shared" si="4"/>
        <v>495</v>
      </c>
      <c r="D450" s="538" t="s">
        <v>366</v>
      </c>
      <c r="E450" s="583" t="s">
        <v>366</v>
      </c>
      <c r="F450" s="550" t="s">
        <v>115</v>
      </c>
    </row>
    <row r="451" spans="1:6" ht="15">
      <c r="A451" s="576"/>
      <c r="B451" s="225" t="s">
        <v>1085</v>
      </c>
      <c r="C451" s="526">
        <f t="shared" si="4"/>
        <v>496</v>
      </c>
      <c r="D451" s="538" t="s">
        <v>366</v>
      </c>
      <c r="E451" s="583" t="s">
        <v>366</v>
      </c>
      <c r="F451" s="550" t="s">
        <v>115</v>
      </c>
    </row>
    <row r="452" spans="1:6" ht="47.25" customHeight="1">
      <c r="A452" s="576"/>
      <c r="B452" s="225" t="s">
        <v>1140</v>
      </c>
      <c r="C452" s="526">
        <f t="shared" si="4"/>
        <v>497</v>
      </c>
      <c r="D452" s="538" t="s">
        <v>366</v>
      </c>
      <c r="E452" s="583" t="s">
        <v>366</v>
      </c>
      <c r="F452" s="550" t="s">
        <v>115</v>
      </c>
    </row>
    <row r="453" spans="1:6" ht="45">
      <c r="A453" s="576"/>
      <c r="B453" s="225" t="s">
        <v>1141</v>
      </c>
      <c r="C453" s="526">
        <f t="shared" si="4"/>
        <v>498</v>
      </c>
      <c r="D453" s="538" t="s">
        <v>366</v>
      </c>
      <c r="E453" s="583" t="s">
        <v>366</v>
      </c>
      <c r="F453" s="550" t="s">
        <v>115</v>
      </c>
    </row>
    <row r="454" spans="1:6" ht="46.5" customHeight="1">
      <c r="A454" s="576"/>
      <c r="B454" s="225" t="s">
        <v>1133</v>
      </c>
      <c r="C454" s="526">
        <v>499</v>
      </c>
      <c r="D454" s="538" t="s">
        <v>366</v>
      </c>
      <c r="E454" s="583" t="s">
        <v>366</v>
      </c>
      <c r="F454" s="550" t="s">
        <v>115</v>
      </c>
    </row>
    <row r="455" spans="1:6" ht="46.5" customHeight="1">
      <c r="A455" s="576"/>
      <c r="B455" s="225" t="s">
        <v>1134</v>
      </c>
      <c r="C455" s="526">
        <v>500</v>
      </c>
      <c r="D455" s="538" t="s">
        <v>366</v>
      </c>
      <c r="E455" s="583" t="s">
        <v>366</v>
      </c>
      <c r="F455" s="550" t="s">
        <v>115</v>
      </c>
    </row>
    <row r="456" spans="1:6" ht="45.75" customHeight="1">
      <c r="A456" s="576"/>
      <c r="B456" s="551" t="s">
        <v>1135</v>
      </c>
      <c r="C456" s="526">
        <v>501</v>
      </c>
      <c r="D456" s="538" t="s">
        <v>366</v>
      </c>
      <c r="E456" s="583" t="s">
        <v>366</v>
      </c>
      <c r="F456" s="550" t="s">
        <v>115</v>
      </c>
    </row>
    <row r="457" spans="1:6" ht="48.75" customHeight="1">
      <c r="A457" s="576"/>
      <c r="B457" s="225" t="s">
        <v>1136</v>
      </c>
      <c r="C457" s="526">
        <v>502</v>
      </c>
      <c r="D457" s="538" t="s">
        <v>366</v>
      </c>
      <c r="E457" s="583" t="s">
        <v>366</v>
      </c>
      <c r="F457" s="550" t="s">
        <v>115</v>
      </c>
    </row>
    <row r="458" spans="1:6" ht="19.5" customHeight="1">
      <c r="A458" s="576"/>
      <c r="B458" s="225" t="s">
        <v>1166</v>
      </c>
      <c r="C458" s="526">
        <v>503</v>
      </c>
      <c r="D458" s="538" t="s">
        <v>366</v>
      </c>
      <c r="E458" s="583" t="s">
        <v>366</v>
      </c>
      <c r="F458" s="550" t="s">
        <v>115</v>
      </c>
    </row>
    <row r="459" spans="1:6" ht="51" customHeight="1">
      <c r="A459" s="576"/>
      <c r="B459" s="225" t="s">
        <v>1140</v>
      </c>
      <c r="C459" s="526">
        <v>504</v>
      </c>
      <c r="D459" s="538" t="s">
        <v>366</v>
      </c>
      <c r="E459" s="583" t="s">
        <v>366</v>
      </c>
      <c r="F459" s="550" t="s">
        <v>115</v>
      </c>
    </row>
    <row r="460" spans="1:6" ht="45">
      <c r="A460" s="576"/>
      <c r="B460" s="225" t="s">
        <v>1141</v>
      </c>
      <c r="C460" s="526">
        <v>505</v>
      </c>
      <c r="D460" s="538" t="s">
        <v>366</v>
      </c>
      <c r="E460" s="583" t="s">
        <v>366</v>
      </c>
      <c r="F460" s="550" t="s">
        <v>115</v>
      </c>
    </row>
    <row r="461" spans="1:6" ht="41.25" customHeight="1">
      <c r="A461" s="576"/>
      <c r="B461" s="225" t="s">
        <v>1137</v>
      </c>
      <c r="C461" s="526">
        <v>506</v>
      </c>
      <c r="D461" s="538" t="s">
        <v>366</v>
      </c>
      <c r="E461" s="583" t="s">
        <v>366</v>
      </c>
      <c r="F461" s="550" t="s">
        <v>115</v>
      </c>
    </row>
    <row r="462" spans="1:6" ht="18" customHeight="1">
      <c r="A462" s="576"/>
      <c r="B462" s="225" t="s">
        <v>1138</v>
      </c>
      <c r="C462" s="526">
        <v>507</v>
      </c>
      <c r="D462" s="538" t="s">
        <v>366</v>
      </c>
      <c r="E462" s="583" t="s">
        <v>366</v>
      </c>
      <c r="F462" s="550" t="s">
        <v>115</v>
      </c>
    </row>
    <row r="463" spans="1:6" ht="47.25" customHeight="1">
      <c r="A463" s="576"/>
      <c r="B463" s="225" t="s">
        <v>1140</v>
      </c>
      <c r="C463" s="526">
        <v>508</v>
      </c>
      <c r="D463" s="538" t="s">
        <v>366</v>
      </c>
      <c r="E463" s="583" t="s">
        <v>366</v>
      </c>
      <c r="F463" s="550" t="s">
        <v>115</v>
      </c>
    </row>
    <row r="464" spans="1:6" ht="29.25" customHeight="1">
      <c r="A464" s="576"/>
      <c r="B464" s="225" t="s">
        <v>1141</v>
      </c>
      <c r="C464" s="526">
        <v>509</v>
      </c>
      <c r="D464" s="538" t="s">
        <v>366</v>
      </c>
      <c r="E464" s="583" t="s">
        <v>366</v>
      </c>
      <c r="F464" s="550" t="s">
        <v>115</v>
      </c>
    </row>
    <row r="465" spans="1:6" ht="18.75" customHeight="1">
      <c r="A465" s="576"/>
      <c r="B465" s="225" t="s">
        <v>1139</v>
      </c>
      <c r="C465" s="526">
        <v>510</v>
      </c>
      <c r="D465" s="538" t="s">
        <v>366</v>
      </c>
      <c r="E465" s="583" t="s">
        <v>366</v>
      </c>
      <c r="F465" s="550" t="s">
        <v>115</v>
      </c>
    </row>
    <row r="466" spans="1:6" ht="24.75" customHeight="1" thickBot="1">
      <c r="A466" s="589"/>
      <c r="B466" s="590" t="s">
        <v>113</v>
      </c>
      <c r="C466" s="566">
        <v>525</v>
      </c>
      <c r="D466" s="591" t="s">
        <v>366</v>
      </c>
      <c r="E466" s="592" t="s">
        <v>366</v>
      </c>
      <c r="F466" s="550" t="s">
        <v>115</v>
      </c>
    </row>
    <row r="467" spans="1:5" ht="15.75" thickTop="1">
      <c r="A467" s="552"/>
      <c r="B467" s="552"/>
      <c r="C467" s="553"/>
      <c r="D467" s="554"/>
      <c r="E467" s="554"/>
    </row>
    <row r="468" spans="1:5" ht="15">
      <c r="A468" s="552"/>
      <c r="B468" s="552"/>
      <c r="C468" s="553"/>
      <c r="D468" s="554"/>
      <c r="E468" s="554"/>
    </row>
    <row r="469" spans="1:5" ht="15">
      <c r="A469" s="552"/>
      <c r="B469" s="552"/>
      <c r="C469" s="553"/>
      <c r="D469" s="554"/>
      <c r="E469" s="554"/>
    </row>
    <row r="470" spans="1:5" ht="15">
      <c r="A470" s="552"/>
      <c r="B470" s="555" t="s">
        <v>159</v>
      </c>
      <c r="C470" s="553"/>
      <c r="D470" s="554"/>
      <c r="E470" s="554"/>
    </row>
    <row r="471" spans="1:5" ht="15">
      <c r="A471" s="552"/>
      <c r="B471" s="552"/>
      <c r="C471" s="553"/>
      <c r="D471" s="554"/>
      <c r="E471" s="554"/>
    </row>
    <row r="472" spans="1:5" ht="15.75" thickBot="1">
      <c r="A472" s="552"/>
      <c r="B472" s="553"/>
      <c r="C472" s="552"/>
      <c r="D472" s="554"/>
      <c r="E472" s="554"/>
    </row>
    <row r="473" spans="1:5" ht="15.75" thickTop="1">
      <c r="A473" s="552"/>
      <c r="B473" s="556" t="s">
        <v>160</v>
      </c>
      <c r="C473" s="557" t="s">
        <v>179</v>
      </c>
      <c r="D473" s="558" t="s">
        <v>180</v>
      </c>
      <c r="E473" s="559" t="s">
        <v>181</v>
      </c>
    </row>
    <row r="474" spans="1:5" ht="15">
      <c r="A474" s="552"/>
      <c r="B474" s="412" t="s">
        <v>182</v>
      </c>
      <c r="C474" s="427" t="s">
        <v>183</v>
      </c>
      <c r="D474" s="427" t="s">
        <v>184</v>
      </c>
      <c r="E474" s="560"/>
    </row>
    <row r="475" spans="1:5" ht="15">
      <c r="A475" s="552"/>
      <c r="B475" s="561" t="s">
        <v>185</v>
      </c>
      <c r="C475" s="422" t="s">
        <v>186</v>
      </c>
      <c r="D475" s="427"/>
      <c r="E475" s="560" t="s">
        <v>187</v>
      </c>
    </row>
    <row r="476" spans="1:5" ht="15">
      <c r="A476" s="552"/>
      <c r="B476" s="561" t="s">
        <v>188</v>
      </c>
      <c r="C476" s="422"/>
      <c r="D476" s="427"/>
      <c r="E476" s="560" t="s">
        <v>189</v>
      </c>
    </row>
    <row r="477" spans="1:5" ht="15">
      <c r="A477" s="552"/>
      <c r="B477" s="561" t="s">
        <v>190</v>
      </c>
      <c r="C477" s="526" t="s">
        <v>191</v>
      </c>
      <c r="D477" s="427"/>
      <c r="E477" s="560" t="s">
        <v>192</v>
      </c>
    </row>
    <row r="478" spans="1:5" ht="30">
      <c r="A478" s="552"/>
      <c r="B478" s="562" t="s">
        <v>193</v>
      </c>
      <c r="C478" s="563" t="s">
        <v>194</v>
      </c>
      <c r="D478" s="563" t="s">
        <v>195</v>
      </c>
      <c r="E478" s="560" t="s">
        <v>196</v>
      </c>
    </row>
    <row r="479" spans="1:5" ht="30">
      <c r="A479" s="552"/>
      <c r="B479" s="562" t="s">
        <v>197</v>
      </c>
      <c r="C479" s="422" t="s">
        <v>198</v>
      </c>
      <c r="D479" s="427"/>
      <c r="E479" s="560" t="s">
        <v>199</v>
      </c>
    </row>
    <row r="480" spans="1:5" ht="15">
      <c r="A480" s="552"/>
      <c r="B480" s="561" t="s">
        <v>200</v>
      </c>
      <c r="C480" s="422" t="s">
        <v>201</v>
      </c>
      <c r="D480" s="427"/>
      <c r="E480" s="560" t="s">
        <v>202</v>
      </c>
    </row>
    <row r="481" spans="1:5" ht="15">
      <c r="A481" s="552"/>
      <c r="B481" s="561" t="s">
        <v>203</v>
      </c>
      <c r="C481" s="422" t="s">
        <v>201</v>
      </c>
      <c r="D481" s="427"/>
      <c r="E481" s="560" t="s">
        <v>204</v>
      </c>
    </row>
    <row r="482" spans="1:5" ht="15">
      <c r="A482" s="552"/>
      <c r="B482" s="561" t="s">
        <v>205</v>
      </c>
      <c r="C482" s="422"/>
      <c r="D482" s="427"/>
      <c r="E482" s="560" t="s">
        <v>206</v>
      </c>
    </row>
    <row r="483" spans="1:5" ht="15">
      <c r="A483" s="552"/>
      <c r="B483" s="561" t="s">
        <v>207</v>
      </c>
      <c r="C483" s="526"/>
      <c r="D483" s="427"/>
      <c r="E483" s="560" t="s">
        <v>208</v>
      </c>
    </row>
    <row r="484" spans="1:5" ht="15">
      <c r="A484" s="552"/>
      <c r="B484" s="561" t="s">
        <v>209</v>
      </c>
      <c r="C484" s="526"/>
      <c r="D484" s="427"/>
      <c r="E484" s="560" t="s">
        <v>210</v>
      </c>
    </row>
    <row r="485" spans="1:5" ht="15">
      <c r="A485" s="552"/>
      <c r="B485" s="564" t="s">
        <v>114</v>
      </c>
      <c r="C485" s="413"/>
      <c r="D485" s="424"/>
      <c r="E485" s="425" t="s">
        <v>211</v>
      </c>
    </row>
    <row r="486" spans="1:5" ht="15">
      <c r="A486" s="552"/>
      <c r="B486" s="561" t="s">
        <v>212</v>
      </c>
      <c r="C486" s="422" t="s">
        <v>213</v>
      </c>
      <c r="D486" s="427"/>
      <c r="E486" s="560" t="s">
        <v>214</v>
      </c>
    </row>
    <row r="487" spans="1:5" ht="15">
      <c r="A487" s="552"/>
      <c r="B487" s="561" t="s">
        <v>215</v>
      </c>
      <c r="C487" s="422" t="s">
        <v>213</v>
      </c>
      <c r="D487" s="427"/>
      <c r="E487" s="560" t="s">
        <v>216</v>
      </c>
    </row>
    <row r="488" spans="1:5" ht="15">
      <c r="A488" s="552"/>
      <c r="B488" s="561" t="s">
        <v>217</v>
      </c>
      <c r="C488" s="422" t="s">
        <v>213</v>
      </c>
      <c r="D488" s="427"/>
      <c r="E488" s="560" t="s">
        <v>218</v>
      </c>
    </row>
    <row r="489" spans="1:5" ht="15">
      <c r="A489" s="552"/>
      <c r="B489" s="561" t="s">
        <v>219</v>
      </c>
      <c r="C489" s="422" t="s">
        <v>213</v>
      </c>
      <c r="D489" s="427"/>
      <c r="E489" s="560" t="s">
        <v>220</v>
      </c>
    </row>
    <row r="490" spans="1:5" ht="15">
      <c r="A490" s="552"/>
      <c r="B490" s="561" t="s">
        <v>221</v>
      </c>
      <c r="C490" s="422" t="s">
        <v>213</v>
      </c>
      <c r="D490" s="427"/>
      <c r="E490" s="560" t="s">
        <v>222</v>
      </c>
    </row>
    <row r="491" spans="1:5" ht="15.75" thickBot="1">
      <c r="A491" s="552"/>
      <c r="B491" s="565"/>
      <c r="C491" s="566"/>
      <c r="D491" s="567"/>
      <c r="E491" s="568"/>
    </row>
    <row r="492" spans="1:4" ht="15.75" thickTop="1">
      <c r="A492" s="569" t="s">
        <v>161</v>
      </c>
      <c r="B492" s="355"/>
      <c r="C492" s="552"/>
      <c r="D492" s="554"/>
    </row>
    <row r="493" spans="1:8" ht="15">
      <c r="A493" s="570"/>
      <c r="B493" s="266" t="s">
        <v>59</v>
      </c>
      <c r="C493" s="267"/>
      <c r="D493" s="768" t="s">
        <v>58</v>
      </c>
      <c r="E493" s="769"/>
      <c r="F493" s="571"/>
      <c r="G493" s="572"/>
      <c r="H493" s="570"/>
    </row>
    <row r="494" spans="2:7" s="241" customFormat="1" ht="18" customHeight="1">
      <c r="B494" s="266" t="s">
        <v>865</v>
      </c>
      <c r="C494" s="267"/>
      <c r="D494" s="768" t="s">
        <v>866</v>
      </c>
      <c r="E494" s="769"/>
      <c r="F494" s="263"/>
      <c r="G494" s="263"/>
    </row>
    <row r="495" spans="1:5" ht="15">
      <c r="A495" s="569"/>
      <c r="B495" s="241"/>
      <c r="C495" s="775"/>
      <c r="D495" s="775"/>
      <c r="E495" s="775"/>
    </row>
    <row r="496" spans="1:5" ht="17.25" customHeight="1">
      <c r="A496" s="569"/>
      <c r="B496" s="241"/>
      <c r="C496" s="241"/>
      <c r="D496" s="776" t="s">
        <v>868</v>
      </c>
      <c r="E496" s="776"/>
    </row>
    <row r="497" spans="1:5" ht="15" customHeight="1" hidden="1">
      <c r="A497" s="569"/>
      <c r="C497" s="409"/>
      <c r="D497" s="768" t="s">
        <v>868</v>
      </c>
      <c r="E497" s="769"/>
    </row>
    <row r="498" spans="3:5" ht="15">
      <c r="C498" s="409"/>
      <c r="D498" s="768" t="s">
        <v>869</v>
      </c>
      <c r="E498" s="769"/>
    </row>
  </sheetData>
  <sheetProtection/>
  <mergeCells count="15">
    <mergeCell ref="D1:E1"/>
    <mergeCell ref="B9:B10"/>
    <mergeCell ref="C9:C10"/>
    <mergeCell ref="D9:D10"/>
    <mergeCell ref="E9:E10"/>
    <mergeCell ref="A1:B1"/>
    <mergeCell ref="A2:B2"/>
    <mergeCell ref="A6:E6"/>
    <mergeCell ref="D498:E498"/>
    <mergeCell ref="A7:E7"/>
    <mergeCell ref="D493:E493"/>
    <mergeCell ref="D494:E494"/>
    <mergeCell ref="D497:E497"/>
    <mergeCell ref="C495:E495"/>
    <mergeCell ref="D496:E496"/>
  </mergeCells>
  <printOptions horizontalCentered="1"/>
  <pageMargins left="0.405511811" right="0.25" top="0.433070866141732" bottom="0.275590551181102" header="0.15748031496063" footer="0.275590551181102"/>
  <pageSetup horizontalDpi="600" verticalDpi="600" orientation="portrait" paperSize="9" scale="90" r:id="rId1"/>
  <headerFooter alignWithMargins="0">
    <oddHeader>&amp;C&amp;P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72">
      <selection activeCell="A4" sqref="A4:B4"/>
    </sheetView>
  </sheetViews>
  <sheetFormatPr defaultColWidth="9.140625" defaultRowHeight="12.75"/>
  <cols>
    <col min="1" max="1" width="45.57421875" style="678" customWidth="1"/>
    <col min="2" max="2" width="16.140625" style="626" customWidth="1"/>
    <col min="3" max="3" width="17.57421875" style="679" customWidth="1"/>
    <col min="4" max="4" width="20.8515625" style="679" customWidth="1"/>
    <col min="5" max="5" width="15.421875" style="680" customWidth="1"/>
    <col min="6" max="10" width="17.140625" style="681" customWidth="1"/>
    <col min="11" max="16384" width="9.140625" style="678" customWidth="1"/>
  </cols>
  <sheetData>
    <row r="1" spans="1:10" s="600" customFormat="1" ht="16.5">
      <c r="A1" s="595"/>
      <c r="B1" s="596"/>
      <c r="C1" s="597"/>
      <c r="D1" s="597"/>
      <c r="E1" s="598"/>
      <c r="F1" s="599"/>
      <c r="G1" s="599"/>
      <c r="H1" s="599"/>
      <c r="I1" s="599"/>
      <c r="J1" s="599"/>
    </row>
    <row r="2" spans="1:10" s="600" customFormat="1" ht="16.5">
      <c r="A2" s="595"/>
      <c r="B2" s="596"/>
      <c r="C2" s="597"/>
      <c r="D2" s="597"/>
      <c r="E2" s="598"/>
      <c r="F2" s="599"/>
      <c r="G2" s="599"/>
      <c r="H2" s="599"/>
      <c r="I2" s="599"/>
      <c r="J2" s="599"/>
    </row>
    <row r="3" spans="1:10" s="600" customFormat="1" ht="16.5">
      <c r="A3" s="595"/>
      <c r="B3" s="596"/>
      <c r="C3" s="597"/>
      <c r="D3" s="597"/>
      <c r="E3" s="598"/>
      <c r="F3" s="601"/>
      <c r="G3" s="601"/>
      <c r="H3" s="601"/>
      <c r="I3" s="601"/>
      <c r="J3" s="601"/>
    </row>
    <row r="4" spans="1:10" s="600" customFormat="1" ht="16.5">
      <c r="A4" s="770" t="s">
        <v>858</v>
      </c>
      <c r="B4" s="817"/>
      <c r="C4" s="597"/>
      <c r="D4" s="597"/>
      <c r="E4" s="598"/>
      <c r="F4" s="602"/>
      <c r="G4" s="602"/>
      <c r="H4" s="602"/>
      <c r="I4" s="602"/>
      <c r="J4" s="602"/>
    </row>
    <row r="5" spans="1:10" s="600" customFormat="1" ht="16.5">
      <c r="A5" s="595" t="s">
        <v>1008</v>
      </c>
      <c r="B5" s="818" t="s">
        <v>78</v>
      </c>
      <c r="C5" s="818"/>
      <c r="D5" s="818"/>
      <c r="E5" s="818"/>
      <c r="F5" s="818"/>
      <c r="G5" s="818"/>
      <c r="H5" s="603"/>
      <c r="I5" s="603"/>
      <c r="J5" s="603" t="s">
        <v>302</v>
      </c>
    </row>
    <row r="6" spans="1:10" s="600" customFormat="1" ht="16.5">
      <c r="A6" s="822"/>
      <c r="B6" s="822"/>
      <c r="C6" s="822"/>
      <c r="D6" s="822"/>
      <c r="E6" s="822"/>
      <c r="F6" s="822"/>
      <c r="G6" s="822"/>
      <c r="H6" s="822"/>
      <c r="I6" s="822"/>
      <c r="J6" s="822"/>
    </row>
    <row r="7" spans="1:10" s="600" customFormat="1" ht="16.5">
      <c r="A7" s="595"/>
      <c r="B7" s="596"/>
      <c r="C7" s="597"/>
      <c r="D7" s="597"/>
      <c r="E7" s="598"/>
      <c r="F7" s="603"/>
      <c r="G7" s="603"/>
      <c r="H7" s="603"/>
      <c r="I7" s="603"/>
      <c r="J7" s="603"/>
    </row>
    <row r="8" spans="1:10" s="600" customFormat="1" ht="16.5">
      <c r="A8" s="595"/>
      <c r="B8" s="596"/>
      <c r="C8" s="597"/>
      <c r="D8" s="597"/>
      <c r="E8" s="598"/>
      <c r="F8" s="604"/>
      <c r="G8" s="604"/>
      <c r="H8" s="604"/>
      <c r="I8" s="604"/>
      <c r="J8" s="604"/>
    </row>
    <row r="9" spans="1:10" s="600" customFormat="1" ht="17.25" thickBot="1">
      <c r="A9" s="595"/>
      <c r="B9" s="596"/>
      <c r="C9" s="597"/>
      <c r="D9" s="597"/>
      <c r="E9" s="598"/>
      <c r="F9" s="604"/>
      <c r="G9" s="604"/>
      <c r="H9" s="604"/>
      <c r="I9" s="604"/>
      <c r="J9" s="604" t="s">
        <v>625</v>
      </c>
    </row>
    <row r="10" spans="1:10" s="606" customFormat="1" ht="66" customHeight="1" thickBot="1" thickTop="1">
      <c r="A10" s="682" t="s">
        <v>409</v>
      </c>
      <c r="B10" s="683" t="s">
        <v>410</v>
      </c>
      <c r="C10" s="684" t="s">
        <v>1047</v>
      </c>
      <c r="D10" s="684" t="s">
        <v>855</v>
      </c>
      <c r="E10" s="683" t="s">
        <v>408</v>
      </c>
      <c r="F10" s="683" t="s">
        <v>303</v>
      </c>
      <c r="G10" s="683" t="s">
        <v>304</v>
      </c>
      <c r="H10" s="683" t="s">
        <v>305</v>
      </c>
      <c r="I10" s="683" t="s">
        <v>306</v>
      </c>
      <c r="J10" s="685" t="s">
        <v>307</v>
      </c>
    </row>
    <row r="11" spans="1:10" s="606" customFormat="1" ht="21" customHeight="1" thickBot="1">
      <c r="A11" s="686">
        <v>1</v>
      </c>
      <c r="B11" s="607">
        <v>2</v>
      </c>
      <c r="C11" s="608">
        <v>3</v>
      </c>
      <c r="D11" s="607">
        <v>4</v>
      </c>
      <c r="E11" s="608">
        <v>5</v>
      </c>
      <c r="F11" s="607">
        <v>6</v>
      </c>
      <c r="G11" s="608">
        <v>7</v>
      </c>
      <c r="H11" s="607">
        <v>8</v>
      </c>
      <c r="I11" s="608">
        <v>9</v>
      </c>
      <c r="J11" s="687">
        <v>10</v>
      </c>
    </row>
    <row r="12" spans="1:10" s="606" customFormat="1" ht="13.5" customHeight="1" thickBot="1">
      <c r="A12" s="688" t="s">
        <v>1004</v>
      </c>
      <c r="B12" s="607" t="s">
        <v>308</v>
      </c>
      <c r="C12" s="609">
        <f aca="true" t="shared" si="0" ref="C12:J12">C16+C24</f>
        <v>255800500</v>
      </c>
      <c r="D12" s="609">
        <f t="shared" si="0"/>
        <v>191464500</v>
      </c>
      <c r="E12" s="609">
        <f t="shared" si="0"/>
        <v>191444500</v>
      </c>
      <c r="F12" s="609">
        <f t="shared" si="0"/>
        <v>255782397</v>
      </c>
      <c r="G12" s="609">
        <f t="shared" si="0"/>
        <v>255782397</v>
      </c>
      <c r="H12" s="609">
        <f t="shared" si="0"/>
        <v>191359722</v>
      </c>
      <c r="I12" s="609">
        <f t="shared" si="0"/>
        <v>64422675</v>
      </c>
      <c r="J12" s="689">
        <f t="shared" si="0"/>
        <v>191336269</v>
      </c>
    </row>
    <row r="13" spans="1:10" s="606" customFormat="1" ht="13.5" customHeight="1" hidden="1">
      <c r="A13" s="690"/>
      <c r="B13" s="610"/>
      <c r="C13" s="611"/>
      <c r="D13" s="612"/>
      <c r="E13" s="611"/>
      <c r="F13" s="612"/>
      <c r="G13" s="611"/>
      <c r="H13" s="612"/>
      <c r="I13" s="612"/>
      <c r="J13" s="691"/>
    </row>
    <row r="14" spans="1:10" s="606" customFormat="1" ht="8.25" customHeight="1" hidden="1">
      <c r="A14" s="692"/>
      <c r="B14" s="610"/>
      <c r="C14" s="611"/>
      <c r="D14" s="612"/>
      <c r="E14" s="611"/>
      <c r="F14" s="612"/>
      <c r="G14" s="611"/>
      <c r="H14" s="612"/>
      <c r="I14" s="612"/>
      <c r="J14" s="691"/>
    </row>
    <row r="15" spans="1:10" s="606" customFormat="1" ht="13.5" customHeight="1" hidden="1">
      <c r="A15" s="823" t="s">
        <v>309</v>
      </c>
      <c r="B15" s="610"/>
      <c r="C15" s="611"/>
      <c r="D15" s="612"/>
      <c r="E15" s="613"/>
      <c r="F15" s="614"/>
      <c r="G15" s="613"/>
      <c r="H15" s="614"/>
      <c r="I15" s="614"/>
      <c r="J15" s="693"/>
    </row>
    <row r="16" spans="1:10" s="606" customFormat="1" ht="13.5" customHeight="1" hidden="1">
      <c r="A16" s="823"/>
      <c r="B16" s="610" t="s">
        <v>310</v>
      </c>
      <c r="C16" s="611">
        <f>C19</f>
        <v>0</v>
      </c>
      <c r="D16" s="612">
        <f>D19</f>
        <v>0</v>
      </c>
      <c r="E16" s="611">
        <f aca="true" t="shared" si="1" ref="E16:J16">E19</f>
        <v>0</v>
      </c>
      <c r="F16" s="612">
        <f t="shared" si="1"/>
        <v>0</v>
      </c>
      <c r="G16" s="611">
        <f t="shared" si="1"/>
        <v>0</v>
      </c>
      <c r="H16" s="612">
        <f t="shared" si="1"/>
        <v>0</v>
      </c>
      <c r="I16" s="612">
        <f t="shared" si="1"/>
        <v>0</v>
      </c>
      <c r="J16" s="691">
        <f t="shared" si="1"/>
        <v>0</v>
      </c>
    </row>
    <row r="17" spans="1:10" s="606" customFormat="1" ht="13.5" customHeight="1" hidden="1" thickBot="1">
      <c r="A17" s="823"/>
      <c r="B17" s="610"/>
      <c r="C17" s="611"/>
      <c r="D17" s="612"/>
      <c r="E17" s="613"/>
      <c r="F17" s="614"/>
      <c r="G17" s="613"/>
      <c r="H17" s="614"/>
      <c r="I17" s="614"/>
      <c r="J17" s="693"/>
    </row>
    <row r="18" spans="1:10" s="606" customFormat="1" ht="13.5" customHeight="1" hidden="1">
      <c r="A18" s="819" t="s">
        <v>311</v>
      </c>
      <c r="B18" s="605"/>
      <c r="C18" s="615"/>
      <c r="D18" s="616"/>
      <c r="E18" s="617"/>
      <c r="F18" s="618"/>
      <c r="G18" s="617"/>
      <c r="H18" s="618"/>
      <c r="I18" s="618"/>
      <c r="J18" s="694"/>
    </row>
    <row r="19" spans="1:10" s="606" customFormat="1" ht="13.5" customHeight="1" hidden="1">
      <c r="A19" s="820"/>
      <c r="B19" s="610">
        <v>51</v>
      </c>
      <c r="C19" s="611">
        <f>C21</f>
        <v>0</v>
      </c>
      <c r="D19" s="612">
        <f>D21</f>
        <v>0</v>
      </c>
      <c r="E19" s="611">
        <f aca="true" t="shared" si="2" ref="E19:J19">E21</f>
        <v>0</v>
      </c>
      <c r="F19" s="612">
        <f t="shared" si="2"/>
        <v>0</v>
      </c>
      <c r="G19" s="611">
        <f t="shared" si="2"/>
        <v>0</v>
      </c>
      <c r="H19" s="612">
        <f t="shared" si="2"/>
        <v>0</v>
      </c>
      <c r="I19" s="612">
        <f t="shared" si="2"/>
        <v>0</v>
      </c>
      <c r="J19" s="691">
        <f t="shared" si="2"/>
        <v>0</v>
      </c>
    </row>
    <row r="20" spans="1:10" s="606" customFormat="1" ht="13.5" customHeight="1" hidden="1" thickBot="1">
      <c r="A20" s="821"/>
      <c r="B20" s="619"/>
      <c r="C20" s="620"/>
      <c r="D20" s="621"/>
      <c r="E20" s="622"/>
      <c r="F20" s="623"/>
      <c r="G20" s="622"/>
      <c r="H20" s="623"/>
      <c r="I20" s="623"/>
      <c r="J20" s="695"/>
    </row>
    <row r="21" spans="1:10" s="626" customFormat="1" ht="13.5" customHeight="1" hidden="1">
      <c r="A21" s="696" t="s">
        <v>312</v>
      </c>
      <c r="B21" s="624" t="s">
        <v>313</v>
      </c>
      <c r="C21" s="625">
        <f>C22</f>
        <v>0</v>
      </c>
      <c r="D21" s="625">
        <f>D22</f>
        <v>0</v>
      </c>
      <c r="E21" s="625">
        <f aca="true" t="shared" si="3" ref="E21:J21">E22</f>
        <v>0</v>
      </c>
      <c r="F21" s="625">
        <f t="shared" si="3"/>
        <v>0</v>
      </c>
      <c r="G21" s="625">
        <f t="shared" si="3"/>
        <v>0</v>
      </c>
      <c r="H21" s="625">
        <f t="shared" si="3"/>
        <v>0</v>
      </c>
      <c r="I21" s="625">
        <f t="shared" si="3"/>
        <v>0</v>
      </c>
      <c r="J21" s="697">
        <f t="shared" si="3"/>
        <v>0</v>
      </c>
    </row>
    <row r="22" spans="1:10" s="626" customFormat="1" ht="30.75" customHeight="1" hidden="1">
      <c r="A22" s="698" t="s">
        <v>314</v>
      </c>
      <c r="B22" s="627" t="s">
        <v>315</v>
      </c>
      <c r="C22" s="628">
        <f>C23</f>
        <v>0</v>
      </c>
      <c r="D22" s="628">
        <f>D23</f>
        <v>0</v>
      </c>
      <c r="E22" s="628">
        <f aca="true" t="shared" si="4" ref="E22:J22">E23</f>
        <v>0</v>
      </c>
      <c r="F22" s="628">
        <f t="shared" si="4"/>
        <v>0</v>
      </c>
      <c r="G22" s="628">
        <f t="shared" si="4"/>
        <v>0</v>
      </c>
      <c r="H22" s="628">
        <f t="shared" si="4"/>
        <v>0</v>
      </c>
      <c r="I22" s="628">
        <f t="shared" si="4"/>
        <v>0</v>
      </c>
      <c r="J22" s="699">
        <f t="shared" si="4"/>
        <v>0</v>
      </c>
    </row>
    <row r="23" spans="1:10" s="626" customFormat="1" ht="30" customHeight="1" hidden="1" thickBot="1">
      <c r="A23" s="700" t="s">
        <v>314</v>
      </c>
      <c r="B23" s="629" t="s">
        <v>316</v>
      </c>
      <c r="C23" s="630"/>
      <c r="D23" s="630"/>
      <c r="E23" s="630"/>
      <c r="F23" s="630"/>
      <c r="G23" s="630"/>
      <c r="H23" s="630"/>
      <c r="I23" s="630">
        <f>G23-H23</f>
        <v>0</v>
      </c>
      <c r="J23" s="701"/>
    </row>
    <row r="24" spans="1:11" s="606" customFormat="1" ht="23.25" customHeight="1" thickBot="1">
      <c r="A24" s="688" t="s">
        <v>317</v>
      </c>
      <c r="B24" s="607" t="s">
        <v>411</v>
      </c>
      <c r="C24" s="609">
        <f>C26+C53+C91</f>
        <v>255800500</v>
      </c>
      <c r="D24" s="609">
        <f aca="true" t="shared" si="5" ref="D24:J24">D26+D53+D91</f>
        <v>191464500</v>
      </c>
      <c r="E24" s="609">
        <f t="shared" si="5"/>
        <v>191444500</v>
      </c>
      <c r="F24" s="609">
        <f t="shared" si="5"/>
        <v>255782397</v>
      </c>
      <c r="G24" s="609">
        <f t="shared" si="5"/>
        <v>255782397</v>
      </c>
      <c r="H24" s="609">
        <f t="shared" si="5"/>
        <v>191359722</v>
      </c>
      <c r="I24" s="609">
        <f t="shared" si="5"/>
        <v>64422675</v>
      </c>
      <c r="J24" s="689">
        <f t="shared" si="5"/>
        <v>191336269</v>
      </c>
      <c r="K24" s="631"/>
    </row>
    <row r="25" spans="1:11" s="606" customFormat="1" ht="23.25" customHeight="1" thickBot="1">
      <c r="A25" s="688" t="s">
        <v>1005</v>
      </c>
      <c r="B25" s="632" t="s">
        <v>276</v>
      </c>
      <c r="C25" s="609">
        <f>C26+C53</f>
        <v>255800500</v>
      </c>
      <c r="D25" s="609">
        <f aca="true" t="shared" si="6" ref="D25:J25">D26+D53</f>
        <v>191464500</v>
      </c>
      <c r="E25" s="609">
        <f t="shared" si="6"/>
        <v>191444500</v>
      </c>
      <c r="F25" s="609">
        <f t="shared" si="6"/>
        <v>255800500</v>
      </c>
      <c r="G25" s="609">
        <f t="shared" si="6"/>
        <v>255800500</v>
      </c>
      <c r="H25" s="609">
        <f t="shared" si="6"/>
        <v>191377825</v>
      </c>
      <c r="I25" s="609">
        <f t="shared" si="6"/>
        <v>64422675</v>
      </c>
      <c r="J25" s="689">
        <f t="shared" si="6"/>
        <v>191336269</v>
      </c>
      <c r="K25" s="631"/>
    </row>
    <row r="26" spans="1:10" s="606" customFormat="1" ht="27" customHeight="1" thickBot="1">
      <c r="A26" s="688" t="s">
        <v>318</v>
      </c>
      <c r="B26" s="607">
        <v>20</v>
      </c>
      <c r="C26" s="609">
        <f aca="true" t="shared" si="7" ref="C26:J26">C27</f>
        <v>2160500</v>
      </c>
      <c r="D26" s="609">
        <f t="shared" si="7"/>
        <v>1824500</v>
      </c>
      <c r="E26" s="609">
        <f t="shared" si="7"/>
        <v>1824500</v>
      </c>
      <c r="F26" s="609">
        <f t="shared" si="7"/>
        <v>2160500</v>
      </c>
      <c r="G26" s="609">
        <f t="shared" si="7"/>
        <v>2160500</v>
      </c>
      <c r="H26" s="609">
        <f t="shared" si="7"/>
        <v>1824500</v>
      </c>
      <c r="I26" s="609">
        <f t="shared" si="7"/>
        <v>336000</v>
      </c>
      <c r="J26" s="689">
        <f t="shared" si="7"/>
        <v>1825564</v>
      </c>
    </row>
    <row r="27" spans="1:10" s="595" customFormat="1" ht="51" customHeight="1" thickBot="1">
      <c r="A27" s="688" t="s">
        <v>319</v>
      </c>
      <c r="B27" s="633" t="s">
        <v>320</v>
      </c>
      <c r="C27" s="634">
        <f aca="true" t="shared" si="8" ref="C27:J27">C28+C52</f>
        <v>2160500</v>
      </c>
      <c r="D27" s="634">
        <f>D28+D52</f>
        <v>1824500</v>
      </c>
      <c r="E27" s="634">
        <f t="shared" si="8"/>
        <v>1824500</v>
      </c>
      <c r="F27" s="634">
        <f t="shared" si="8"/>
        <v>2160500</v>
      </c>
      <c r="G27" s="634">
        <f t="shared" si="8"/>
        <v>2160500</v>
      </c>
      <c r="H27" s="634">
        <f t="shared" si="8"/>
        <v>1824500</v>
      </c>
      <c r="I27" s="634">
        <f t="shared" si="8"/>
        <v>336000</v>
      </c>
      <c r="J27" s="702">
        <f t="shared" si="8"/>
        <v>1825564</v>
      </c>
    </row>
    <row r="28" spans="1:10" s="637" customFormat="1" ht="15" customHeight="1">
      <c r="A28" s="703" t="s">
        <v>321</v>
      </c>
      <c r="B28" s="635"/>
      <c r="C28" s="636">
        <f>SUM(C29:C51)</f>
        <v>2160500</v>
      </c>
      <c r="D28" s="636">
        <f aca="true" t="shared" si="9" ref="D28:J28">SUM(D29:D51)</f>
        <v>1824500</v>
      </c>
      <c r="E28" s="636">
        <f t="shared" si="9"/>
        <v>1824500</v>
      </c>
      <c r="F28" s="636">
        <f t="shared" si="9"/>
        <v>2160500</v>
      </c>
      <c r="G28" s="636">
        <f t="shared" si="9"/>
        <v>2160500</v>
      </c>
      <c r="H28" s="636">
        <f t="shared" si="9"/>
        <v>1824500</v>
      </c>
      <c r="I28" s="636">
        <f t="shared" si="9"/>
        <v>336000</v>
      </c>
      <c r="J28" s="704">
        <f t="shared" si="9"/>
        <v>1825564</v>
      </c>
    </row>
    <row r="29" spans="1:10" s="637" customFormat="1" ht="15" customHeight="1">
      <c r="A29" s="705" t="s">
        <v>244</v>
      </c>
      <c r="B29" s="638"/>
      <c r="C29" s="639">
        <v>2600</v>
      </c>
      <c r="D29" s="639">
        <v>2167</v>
      </c>
      <c r="E29" s="639">
        <v>2167</v>
      </c>
      <c r="F29" s="639">
        <v>2600</v>
      </c>
      <c r="G29" s="639">
        <v>2600</v>
      </c>
      <c r="H29" s="639">
        <v>2167</v>
      </c>
      <c r="I29" s="639">
        <f>G29-H29</f>
        <v>433</v>
      </c>
      <c r="J29" s="706">
        <v>2167</v>
      </c>
    </row>
    <row r="30" spans="1:10" s="637" customFormat="1" ht="15" customHeight="1">
      <c r="A30" s="705" t="s">
        <v>245</v>
      </c>
      <c r="B30" s="638"/>
      <c r="C30" s="639">
        <v>86000</v>
      </c>
      <c r="D30" s="639">
        <v>72536</v>
      </c>
      <c r="E30" s="639">
        <v>72536</v>
      </c>
      <c r="F30" s="639">
        <v>86000</v>
      </c>
      <c r="G30" s="639">
        <v>86000</v>
      </c>
      <c r="H30" s="639">
        <v>72536</v>
      </c>
      <c r="I30" s="639">
        <f aca="true" t="shared" si="10" ref="I30:I51">G30-H30</f>
        <v>13464</v>
      </c>
      <c r="J30" s="706">
        <v>72537</v>
      </c>
    </row>
    <row r="31" spans="1:10" s="637" customFormat="1" ht="15" customHeight="1">
      <c r="A31" s="705" t="s">
        <v>476</v>
      </c>
      <c r="B31" s="638"/>
      <c r="C31" s="639">
        <v>25000</v>
      </c>
      <c r="D31" s="639">
        <v>21024</v>
      </c>
      <c r="E31" s="639">
        <v>21024</v>
      </c>
      <c r="F31" s="639">
        <v>25000</v>
      </c>
      <c r="G31" s="639">
        <v>25000</v>
      </c>
      <c r="H31" s="639">
        <v>21024</v>
      </c>
      <c r="I31" s="639">
        <f t="shared" si="10"/>
        <v>3976</v>
      </c>
      <c r="J31" s="706">
        <v>21024</v>
      </c>
    </row>
    <row r="32" spans="1:10" s="637" customFormat="1" ht="15" customHeight="1">
      <c r="A32" s="705" t="s">
        <v>477</v>
      </c>
      <c r="B32" s="638"/>
      <c r="C32" s="639">
        <v>4500</v>
      </c>
      <c r="D32" s="639">
        <v>3792</v>
      </c>
      <c r="E32" s="639">
        <v>3792</v>
      </c>
      <c r="F32" s="639">
        <v>4500</v>
      </c>
      <c r="G32" s="639">
        <v>4500</v>
      </c>
      <c r="H32" s="639">
        <v>3792</v>
      </c>
      <c r="I32" s="639">
        <f t="shared" si="10"/>
        <v>708</v>
      </c>
      <c r="J32" s="706">
        <v>3792</v>
      </c>
    </row>
    <row r="33" spans="1:10" s="637" customFormat="1" ht="15" customHeight="1">
      <c r="A33" s="705" t="s">
        <v>478</v>
      </c>
      <c r="B33" s="638"/>
      <c r="C33" s="639">
        <v>14200</v>
      </c>
      <c r="D33" s="639">
        <v>11932</v>
      </c>
      <c r="E33" s="639">
        <v>11932</v>
      </c>
      <c r="F33" s="639">
        <v>14200</v>
      </c>
      <c r="G33" s="639">
        <v>14200</v>
      </c>
      <c r="H33" s="639">
        <v>11932</v>
      </c>
      <c r="I33" s="639">
        <f t="shared" si="10"/>
        <v>2268</v>
      </c>
      <c r="J33" s="706">
        <v>11932</v>
      </c>
    </row>
    <row r="34" spans="1:10" s="637" customFormat="1" ht="15" customHeight="1">
      <c r="A34" s="705" t="s">
        <v>479</v>
      </c>
      <c r="B34" s="638"/>
      <c r="C34" s="639">
        <v>19800</v>
      </c>
      <c r="D34" s="639">
        <v>16684</v>
      </c>
      <c r="E34" s="639">
        <v>16684</v>
      </c>
      <c r="F34" s="639">
        <v>19800</v>
      </c>
      <c r="G34" s="639">
        <v>19800</v>
      </c>
      <c r="H34" s="639">
        <v>16684</v>
      </c>
      <c r="I34" s="639">
        <f t="shared" si="10"/>
        <v>3116</v>
      </c>
      <c r="J34" s="706">
        <v>16684</v>
      </c>
    </row>
    <row r="35" spans="1:10" s="637" customFormat="1" ht="15" customHeight="1">
      <c r="A35" s="705" t="s">
        <v>857</v>
      </c>
      <c r="B35" s="638"/>
      <c r="C35" s="639">
        <v>5600</v>
      </c>
      <c r="D35" s="639">
        <v>4967</v>
      </c>
      <c r="E35" s="639">
        <v>4967</v>
      </c>
      <c r="F35" s="639">
        <v>5600</v>
      </c>
      <c r="G35" s="639">
        <v>5600</v>
      </c>
      <c r="H35" s="639">
        <v>4967</v>
      </c>
      <c r="I35" s="639">
        <f t="shared" si="10"/>
        <v>633</v>
      </c>
      <c r="J35" s="706">
        <v>4967</v>
      </c>
    </row>
    <row r="36" spans="1:10" s="637" customFormat="1" ht="15" customHeight="1">
      <c r="A36" s="705" t="s">
        <v>480</v>
      </c>
      <c r="B36" s="638"/>
      <c r="C36" s="639">
        <v>1616400</v>
      </c>
      <c r="D36" s="639">
        <v>1364722</v>
      </c>
      <c r="E36" s="639">
        <v>1364722</v>
      </c>
      <c r="F36" s="639">
        <v>1616400</v>
      </c>
      <c r="G36" s="639">
        <v>1616400</v>
      </c>
      <c r="H36" s="639">
        <v>1364722</v>
      </c>
      <c r="I36" s="639">
        <f t="shared" si="10"/>
        <v>251678</v>
      </c>
      <c r="J36" s="706">
        <v>1365786</v>
      </c>
    </row>
    <row r="37" spans="1:10" s="637" customFormat="1" ht="15" customHeight="1">
      <c r="A37" s="705" t="s">
        <v>481</v>
      </c>
      <c r="B37" s="638"/>
      <c r="C37" s="639">
        <v>100</v>
      </c>
      <c r="D37" s="639">
        <v>18</v>
      </c>
      <c r="E37" s="639">
        <v>18</v>
      </c>
      <c r="F37" s="639">
        <v>100</v>
      </c>
      <c r="G37" s="639">
        <v>100</v>
      </c>
      <c r="H37" s="639">
        <v>18</v>
      </c>
      <c r="I37" s="639">
        <f t="shared" si="10"/>
        <v>82</v>
      </c>
      <c r="J37" s="706">
        <v>18</v>
      </c>
    </row>
    <row r="38" spans="1:10" s="637" customFormat="1" ht="15" customHeight="1">
      <c r="A38" s="705" t="s">
        <v>482</v>
      </c>
      <c r="B38" s="638"/>
      <c r="C38" s="639">
        <v>3300</v>
      </c>
      <c r="D38" s="639">
        <v>2762</v>
      </c>
      <c r="E38" s="639">
        <v>2762</v>
      </c>
      <c r="F38" s="639">
        <v>3300</v>
      </c>
      <c r="G38" s="639">
        <v>3300</v>
      </c>
      <c r="H38" s="639">
        <v>2762</v>
      </c>
      <c r="I38" s="639">
        <f t="shared" si="10"/>
        <v>538</v>
      </c>
      <c r="J38" s="706">
        <v>2762</v>
      </c>
    </row>
    <row r="39" spans="1:10" s="637" customFormat="1" ht="15" customHeight="1">
      <c r="A39" s="705" t="s">
        <v>483</v>
      </c>
      <c r="B39" s="638"/>
      <c r="C39" s="639">
        <v>30000</v>
      </c>
      <c r="D39" s="639">
        <v>25201</v>
      </c>
      <c r="E39" s="639">
        <v>25201</v>
      </c>
      <c r="F39" s="639">
        <v>30000</v>
      </c>
      <c r="G39" s="639">
        <v>30000</v>
      </c>
      <c r="H39" s="639">
        <v>25201</v>
      </c>
      <c r="I39" s="639">
        <f t="shared" si="10"/>
        <v>4799</v>
      </c>
      <c r="J39" s="706">
        <v>25201</v>
      </c>
    </row>
    <row r="40" spans="1:10" s="637" customFormat="1" ht="15" customHeight="1">
      <c r="A40" s="705" t="s">
        <v>484</v>
      </c>
      <c r="B40" s="638"/>
      <c r="C40" s="639">
        <v>220000</v>
      </c>
      <c r="D40" s="639">
        <v>186676</v>
      </c>
      <c r="E40" s="639">
        <v>186676</v>
      </c>
      <c r="F40" s="639">
        <v>220000</v>
      </c>
      <c r="G40" s="639">
        <v>220000</v>
      </c>
      <c r="H40" s="639">
        <v>186676</v>
      </c>
      <c r="I40" s="639">
        <f t="shared" si="10"/>
        <v>33324</v>
      </c>
      <c r="J40" s="706">
        <v>186676</v>
      </c>
    </row>
    <row r="41" spans="1:10" s="637" customFormat="1" ht="15" customHeight="1">
      <c r="A41" s="705" t="s">
        <v>485</v>
      </c>
      <c r="B41" s="638"/>
      <c r="C41" s="639">
        <v>31000</v>
      </c>
      <c r="D41" s="639">
        <v>25789</v>
      </c>
      <c r="E41" s="639">
        <v>25789</v>
      </c>
      <c r="F41" s="639">
        <v>31000</v>
      </c>
      <c r="G41" s="639">
        <v>31000</v>
      </c>
      <c r="H41" s="639">
        <v>25789</v>
      </c>
      <c r="I41" s="639">
        <f t="shared" si="10"/>
        <v>5211</v>
      </c>
      <c r="J41" s="706">
        <v>25788</v>
      </c>
    </row>
    <row r="42" spans="1:10" s="637" customFormat="1" ht="15" customHeight="1">
      <c r="A42" s="707" t="s">
        <v>486</v>
      </c>
      <c r="B42" s="638"/>
      <c r="C42" s="639"/>
      <c r="D42" s="639"/>
      <c r="E42" s="639"/>
      <c r="F42" s="639"/>
      <c r="G42" s="639"/>
      <c r="H42" s="639"/>
      <c r="I42" s="639">
        <f t="shared" si="10"/>
        <v>0</v>
      </c>
      <c r="J42" s="706"/>
    </row>
    <row r="43" spans="1:10" s="637" customFormat="1" ht="15" customHeight="1">
      <c r="A43" s="707" t="s">
        <v>957</v>
      </c>
      <c r="B43" s="638"/>
      <c r="C43" s="639"/>
      <c r="D43" s="639"/>
      <c r="E43" s="639"/>
      <c r="F43" s="639"/>
      <c r="G43" s="639"/>
      <c r="H43" s="639"/>
      <c r="I43" s="639">
        <f t="shared" si="10"/>
        <v>0</v>
      </c>
      <c r="J43" s="706"/>
    </row>
    <row r="44" spans="1:10" s="637" customFormat="1" ht="15" customHeight="1">
      <c r="A44" s="708" t="s">
        <v>487</v>
      </c>
      <c r="B44" s="638"/>
      <c r="C44" s="639"/>
      <c r="D44" s="639"/>
      <c r="E44" s="639"/>
      <c r="F44" s="639"/>
      <c r="G44" s="639"/>
      <c r="H44" s="639"/>
      <c r="I44" s="639">
        <f t="shared" si="10"/>
        <v>0</v>
      </c>
      <c r="J44" s="706"/>
    </row>
    <row r="45" spans="1:10" s="637" customFormat="1" ht="15" customHeight="1">
      <c r="A45" s="708" t="s">
        <v>958</v>
      </c>
      <c r="B45" s="638"/>
      <c r="C45" s="639"/>
      <c r="D45" s="639"/>
      <c r="E45" s="639"/>
      <c r="F45" s="639"/>
      <c r="G45" s="639"/>
      <c r="H45" s="639"/>
      <c r="I45" s="639">
        <f t="shared" si="10"/>
        <v>0</v>
      </c>
      <c r="J45" s="706"/>
    </row>
    <row r="46" spans="1:10" s="637" customFormat="1" ht="15" customHeight="1">
      <c r="A46" s="705" t="s">
        <v>488</v>
      </c>
      <c r="B46" s="638"/>
      <c r="C46" s="639"/>
      <c r="D46" s="639"/>
      <c r="E46" s="639"/>
      <c r="F46" s="639"/>
      <c r="G46" s="639"/>
      <c r="H46" s="639"/>
      <c r="I46" s="639">
        <f t="shared" si="10"/>
        <v>0</v>
      </c>
      <c r="J46" s="706"/>
    </row>
    <row r="47" spans="1:10" s="637" customFormat="1" ht="15" customHeight="1">
      <c r="A47" s="705" t="s">
        <v>489</v>
      </c>
      <c r="B47" s="638"/>
      <c r="C47" s="639"/>
      <c r="D47" s="639"/>
      <c r="E47" s="639"/>
      <c r="F47" s="639"/>
      <c r="G47" s="639"/>
      <c r="H47" s="639"/>
      <c r="I47" s="639">
        <f t="shared" si="10"/>
        <v>0</v>
      </c>
      <c r="J47" s="706"/>
    </row>
    <row r="48" spans="1:10" s="637" customFormat="1" ht="15" customHeight="1">
      <c r="A48" s="705" t="s">
        <v>490</v>
      </c>
      <c r="B48" s="638"/>
      <c r="C48" s="639"/>
      <c r="D48" s="639"/>
      <c r="E48" s="639"/>
      <c r="F48" s="639"/>
      <c r="G48" s="639"/>
      <c r="H48" s="639"/>
      <c r="I48" s="639">
        <f t="shared" si="10"/>
        <v>0</v>
      </c>
      <c r="J48" s="706"/>
    </row>
    <row r="49" spans="1:10" s="637" customFormat="1" ht="15" customHeight="1">
      <c r="A49" s="708" t="s">
        <v>491</v>
      </c>
      <c r="B49" s="638"/>
      <c r="C49" s="639"/>
      <c r="D49" s="639"/>
      <c r="E49" s="639"/>
      <c r="F49" s="639"/>
      <c r="G49" s="639"/>
      <c r="H49" s="639"/>
      <c r="I49" s="639">
        <f t="shared" si="10"/>
        <v>0</v>
      </c>
      <c r="J49" s="706"/>
    </row>
    <row r="50" spans="1:10" s="637" customFormat="1" ht="15" customHeight="1">
      <c r="A50" s="708" t="s">
        <v>959</v>
      </c>
      <c r="B50" s="640"/>
      <c r="C50" s="639">
        <v>102000</v>
      </c>
      <c r="D50" s="639">
        <v>86230</v>
      </c>
      <c r="E50" s="639">
        <v>86230</v>
      </c>
      <c r="F50" s="639">
        <v>102000</v>
      </c>
      <c r="G50" s="639">
        <v>102000</v>
      </c>
      <c r="H50" s="639">
        <v>86230</v>
      </c>
      <c r="I50" s="639">
        <f t="shared" si="10"/>
        <v>15770</v>
      </c>
      <c r="J50" s="706">
        <v>86230</v>
      </c>
    </row>
    <row r="51" spans="1:10" s="593" customFormat="1" ht="15" customHeight="1" thickBot="1">
      <c r="A51" s="709" t="s">
        <v>246</v>
      </c>
      <c r="B51" s="641"/>
      <c r="C51" s="642"/>
      <c r="D51" s="642"/>
      <c r="E51" s="642"/>
      <c r="F51" s="642"/>
      <c r="G51" s="642"/>
      <c r="H51" s="642"/>
      <c r="I51" s="642">
        <f t="shared" si="10"/>
        <v>0</v>
      </c>
      <c r="J51" s="710"/>
    </row>
    <row r="52" spans="1:10" s="637" customFormat="1" ht="15" customHeight="1" thickBot="1">
      <c r="A52" s="711" t="s">
        <v>322</v>
      </c>
      <c r="B52" s="643"/>
      <c r="C52" s="644"/>
      <c r="D52" s="644"/>
      <c r="E52" s="644"/>
      <c r="F52" s="644"/>
      <c r="G52" s="644"/>
      <c r="H52" s="644"/>
      <c r="I52" s="644">
        <f>G52-H52</f>
        <v>0</v>
      </c>
      <c r="J52" s="712"/>
    </row>
    <row r="53" spans="1:10" s="647" customFormat="1" ht="15" customHeight="1" thickBot="1">
      <c r="A53" s="713" t="s">
        <v>323</v>
      </c>
      <c r="B53" s="645">
        <v>57</v>
      </c>
      <c r="C53" s="646">
        <f aca="true" t="shared" si="11" ref="C53:J53">C54+C89</f>
        <v>253640000</v>
      </c>
      <c r="D53" s="646">
        <f>D54+D89</f>
        <v>189640000</v>
      </c>
      <c r="E53" s="646">
        <f t="shared" si="11"/>
        <v>189620000</v>
      </c>
      <c r="F53" s="646">
        <f t="shared" si="11"/>
        <v>253640000</v>
      </c>
      <c r="G53" s="646">
        <f t="shared" si="11"/>
        <v>253640000</v>
      </c>
      <c r="H53" s="646">
        <f t="shared" si="11"/>
        <v>189553325</v>
      </c>
      <c r="I53" s="646">
        <f t="shared" si="11"/>
        <v>64086675</v>
      </c>
      <c r="J53" s="714">
        <f t="shared" si="11"/>
        <v>189510705</v>
      </c>
    </row>
    <row r="54" spans="1:10" s="647" customFormat="1" ht="32.25" customHeight="1" thickBot="1">
      <c r="A54" s="715" t="s">
        <v>324</v>
      </c>
      <c r="B54" s="648" t="s">
        <v>325</v>
      </c>
      <c r="C54" s="649">
        <f aca="true" t="shared" si="12" ref="C54:J54">C55</f>
        <v>253640000</v>
      </c>
      <c r="D54" s="649">
        <f t="shared" si="12"/>
        <v>189640000</v>
      </c>
      <c r="E54" s="649">
        <f t="shared" si="12"/>
        <v>189620000</v>
      </c>
      <c r="F54" s="649">
        <f t="shared" si="12"/>
        <v>253640000</v>
      </c>
      <c r="G54" s="649">
        <f t="shared" si="12"/>
        <v>253640000</v>
      </c>
      <c r="H54" s="649">
        <f t="shared" si="12"/>
        <v>189554225</v>
      </c>
      <c r="I54" s="649">
        <f t="shared" si="12"/>
        <v>64085775</v>
      </c>
      <c r="J54" s="716">
        <f t="shared" si="12"/>
        <v>189510705</v>
      </c>
    </row>
    <row r="55" spans="1:10" s="647" customFormat="1" ht="15" customHeight="1" thickBot="1">
      <c r="A55" s="717" t="s">
        <v>1010</v>
      </c>
      <c r="B55" s="645"/>
      <c r="C55" s="646">
        <f aca="true" t="shared" si="13" ref="C55:J55">C56+C57+C58+C59+C60+C62+C63+C64+C65+C66+C67+C68+C69+C70+C71+C72+C73+C74+C76+C78+C79+C80+C81+C82+C83+C84+C85+C86+C87+C88</f>
        <v>253640000</v>
      </c>
      <c r="D55" s="646">
        <f>D56+D57+D58+D59+D60+D62+D63+D64+D65+D66+D67+D68+D69+D70+D71+D72+D73+D74+D76+D78+D79+D80+D81+D82+D83+D84+D85+D86+D87+D88</f>
        <v>189640000</v>
      </c>
      <c r="E55" s="646">
        <f t="shared" si="13"/>
        <v>189620000</v>
      </c>
      <c r="F55" s="646">
        <f t="shared" si="13"/>
        <v>253640000</v>
      </c>
      <c r="G55" s="646">
        <f t="shared" si="13"/>
        <v>253640000</v>
      </c>
      <c r="H55" s="646">
        <f t="shared" si="13"/>
        <v>189554225</v>
      </c>
      <c r="I55" s="646">
        <f t="shared" si="13"/>
        <v>64085775</v>
      </c>
      <c r="J55" s="714">
        <f t="shared" si="13"/>
        <v>189510705</v>
      </c>
    </row>
    <row r="56" spans="1:10" s="637" customFormat="1" ht="15" customHeight="1">
      <c r="A56" s="718" t="s">
        <v>242</v>
      </c>
      <c r="B56" s="650"/>
      <c r="C56" s="651">
        <v>310000</v>
      </c>
      <c r="D56" s="651">
        <v>231000</v>
      </c>
      <c r="E56" s="651">
        <v>230000</v>
      </c>
      <c r="F56" s="651">
        <v>310000</v>
      </c>
      <c r="G56" s="651">
        <v>310000</v>
      </c>
      <c r="H56" s="636">
        <v>228761</v>
      </c>
      <c r="I56" s="636">
        <f>G56-H56</f>
        <v>81239</v>
      </c>
      <c r="J56" s="704">
        <v>229557</v>
      </c>
    </row>
    <row r="57" spans="1:10" s="637" customFormat="1" ht="15" customHeight="1">
      <c r="A57" s="705" t="s">
        <v>243</v>
      </c>
      <c r="B57" s="638"/>
      <c r="C57" s="639">
        <v>31000</v>
      </c>
      <c r="D57" s="639">
        <v>23000</v>
      </c>
      <c r="E57" s="639">
        <v>22000</v>
      </c>
      <c r="F57" s="639">
        <v>31000</v>
      </c>
      <c r="G57" s="639">
        <v>31000</v>
      </c>
      <c r="H57" s="639">
        <v>21735</v>
      </c>
      <c r="I57" s="639">
        <f aca="true" t="shared" si="14" ref="I57:I88">G57-H57</f>
        <v>9265</v>
      </c>
      <c r="J57" s="706">
        <v>21735</v>
      </c>
    </row>
    <row r="58" spans="1:10" s="653" customFormat="1" ht="15" customHeight="1">
      <c r="A58" s="708" t="s">
        <v>960</v>
      </c>
      <c r="B58" s="652"/>
      <c r="C58" s="639">
        <v>10275000</v>
      </c>
      <c r="D58" s="639">
        <v>7669000</v>
      </c>
      <c r="E58" s="639">
        <v>7668000</v>
      </c>
      <c r="F58" s="639">
        <v>10275000</v>
      </c>
      <c r="G58" s="639">
        <v>10275000</v>
      </c>
      <c r="H58" s="639">
        <v>7665803</v>
      </c>
      <c r="I58" s="639">
        <f t="shared" si="14"/>
        <v>2609197</v>
      </c>
      <c r="J58" s="706">
        <v>7675171</v>
      </c>
    </row>
    <row r="59" spans="1:10" s="637" customFormat="1" ht="15" customHeight="1">
      <c r="A59" s="705" t="s">
        <v>961</v>
      </c>
      <c r="B59" s="638"/>
      <c r="C59" s="639">
        <v>3234000</v>
      </c>
      <c r="D59" s="639">
        <v>2414000</v>
      </c>
      <c r="E59" s="639">
        <v>2413000</v>
      </c>
      <c r="F59" s="639">
        <v>3234000</v>
      </c>
      <c r="G59" s="639">
        <v>3234000</v>
      </c>
      <c r="H59" s="639">
        <v>2411099</v>
      </c>
      <c r="I59" s="639">
        <f t="shared" si="14"/>
        <v>822901</v>
      </c>
      <c r="J59" s="706">
        <v>2413740</v>
      </c>
    </row>
    <row r="60" spans="1:10" s="637" customFormat="1" ht="15" customHeight="1">
      <c r="A60" s="705" t="s">
        <v>980</v>
      </c>
      <c r="B60" s="638"/>
      <c r="C60" s="639">
        <v>917000</v>
      </c>
      <c r="D60" s="639">
        <v>675000</v>
      </c>
      <c r="E60" s="639">
        <v>675000</v>
      </c>
      <c r="F60" s="639">
        <v>917000</v>
      </c>
      <c r="G60" s="639">
        <v>917000</v>
      </c>
      <c r="H60" s="639">
        <v>674692</v>
      </c>
      <c r="I60" s="639">
        <f t="shared" si="14"/>
        <v>242308</v>
      </c>
      <c r="J60" s="706">
        <v>674692</v>
      </c>
    </row>
    <row r="61" spans="1:10" s="656" customFormat="1" ht="15" customHeight="1">
      <c r="A61" s="719" t="s">
        <v>979</v>
      </c>
      <c r="B61" s="654"/>
      <c r="C61" s="655"/>
      <c r="D61" s="655"/>
      <c r="E61" s="655"/>
      <c r="F61" s="655"/>
      <c r="G61" s="655"/>
      <c r="H61" s="655"/>
      <c r="I61" s="655">
        <f t="shared" si="14"/>
        <v>0</v>
      </c>
      <c r="J61" s="720"/>
    </row>
    <row r="62" spans="1:10" s="637" customFormat="1" ht="15" customHeight="1">
      <c r="A62" s="705" t="s">
        <v>962</v>
      </c>
      <c r="B62" s="638"/>
      <c r="C62" s="639">
        <v>2765000</v>
      </c>
      <c r="D62" s="639">
        <v>2067000</v>
      </c>
      <c r="E62" s="639">
        <v>2066000</v>
      </c>
      <c r="F62" s="639">
        <v>2765000</v>
      </c>
      <c r="G62" s="639">
        <v>2765000</v>
      </c>
      <c r="H62" s="639">
        <v>2064666</v>
      </c>
      <c r="I62" s="639">
        <f t="shared" si="14"/>
        <v>700334</v>
      </c>
      <c r="J62" s="706">
        <v>2062990</v>
      </c>
    </row>
    <row r="63" spans="1:10" s="637" customFormat="1" ht="15" customHeight="1">
      <c r="A63" s="705" t="s">
        <v>963</v>
      </c>
      <c r="B63" s="638"/>
      <c r="C63" s="639">
        <v>2393000</v>
      </c>
      <c r="D63" s="639">
        <v>1786000</v>
      </c>
      <c r="E63" s="639">
        <v>1785000</v>
      </c>
      <c r="F63" s="639">
        <v>2393000</v>
      </c>
      <c r="G63" s="639">
        <v>2393000</v>
      </c>
      <c r="H63" s="639">
        <v>1783983</v>
      </c>
      <c r="I63" s="639">
        <f t="shared" si="14"/>
        <v>609017</v>
      </c>
      <c r="J63" s="706">
        <v>1785517</v>
      </c>
    </row>
    <row r="64" spans="1:10" s="637" customFormat="1" ht="15" customHeight="1">
      <c r="A64" s="705" t="s">
        <v>964</v>
      </c>
      <c r="B64" s="638"/>
      <c r="C64" s="639">
        <v>3492000</v>
      </c>
      <c r="D64" s="639">
        <v>2606000</v>
      </c>
      <c r="E64" s="639">
        <v>2605000</v>
      </c>
      <c r="F64" s="639">
        <v>3492000</v>
      </c>
      <c r="G64" s="639">
        <v>3492000</v>
      </c>
      <c r="H64" s="639">
        <v>2600425</v>
      </c>
      <c r="I64" s="639">
        <f t="shared" si="14"/>
        <v>891575</v>
      </c>
      <c r="J64" s="706">
        <v>2600425</v>
      </c>
    </row>
    <row r="65" spans="1:10" s="637" customFormat="1" ht="15" customHeight="1">
      <c r="A65" s="705" t="s">
        <v>965</v>
      </c>
      <c r="B65" s="638"/>
      <c r="C65" s="639">
        <v>191889000</v>
      </c>
      <c r="D65" s="639">
        <v>143551000</v>
      </c>
      <c r="E65" s="639">
        <v>143549500</v>
      </c>
      <c r="F65" s="639">
        <v>191889000</v>
      </c>
      <c r="G65" s="639">
        <v>191889000</v>
      </c>
      <c r="H65" s="639">
        <v>143521276</v>
      </c>
      <c r="I65" s="639">
        <f t="shared" si="14"/>
        <v>48367724</v>
      </c>
      <c r="J65" s="706">
        <v>143548564</v>
      </c>
    </row>
    <row r="66" spans="1:10" s="637" customFormat="1" ht="15" customHeight="1">
      <c r="A66" s="705" t="s">
        <v>474</v>
      </c>
      <c r="B66" s="638"/>
      <c r="C66" s="639">
        <v>19000</v>
      </c>
      <c r="D66" s="639">
        <v>14000</v>
      </c>
      <c r="E66" s="639">
        <v>13000</v>
      </c>
      <c r="F66" s="639">
        <v>19000</v>
      </c>
      <c r="G66" s="639">
        <v>19000</v>
      </c>
      <c r="H66" s="639">
        <v>11772</v>
      </c>
      <c r="I66" s="639">
        <f t="shared" si="14"/>
        <v>7228</v>
      </c>
      <c r="J66" s="706">
        <v>11772</v>
      </c>
    </row>
    <row r="67" spans="1:10" s="637" customFormat="1" ht="15" customHeight="1">
      <c r="A67" s="705" t="s">
        <v>966</v>
      </c>
      <c r="B67" s="638"/>
      <c r="C67" s="639">
        <v>747000</v>
      </c>
      <c r="D67" s="639">
        <v>558000</v>
      </c>
      <c r="E67" s="639">
        <v>557000</v>
      </c>
      <c r="F67" s="639">
        <v>747000</v>
      </c>
      <c r="G67" s="639">
        <v>747000</v>
      </c>
      <c r="H67" s="639">
        <v>553945</v>
      </c>
      <c r="I67" s="639">
        <f t="shared" si="14"/>
        <v>193055</v>
      </c>
      <c r="J67" s="706">
        <v>557860</v>
      </c>
    </row>
    <row r="68" spans="1:10" s="637" customFormat="1" ht="15" customHeight="1">
      <c r="A68" s="705" t="s">
        <v>967</v>
      </c>
      <c r="B68" s="638"/>
      <c r="C68" s="639">
        <v>3666000</v>
      </c>
      <c r="D68" s="639">
        <v>2736000</v>
      </c>
      <c r="E68" s="639">
        <v>2735000</v>
      </c>
      <c r="F68" s="639">
        <v>3666000</v>
      </c>
      <c r="G68" s="639">
        <v>3666000</v>
      </c>
      <c r="H68" s="639">
        <v>2731991</v>
      </c>
      <c r="I68" s="639">
        <f t="shared" si="14"/>
        <v>934009</v>
      </c>
      <c r="J68" s="706">
        <v>2733209</v>
      </c>
    </row>
    <row r="69" spans="1:10" s="637" customFormat="1" ht="28.5" customHeight="1">
      <c r="A69" s="721" t="s">
        <v>968</v>
      </c>
      <c r="B69" s="638"/>
      <c r="C69" s="639">
        <v>27700000</v>
      </c>
      <c r="D69" s="639">
        <v>20671000</v>
      </c>
      <c r="E69" s="639">
        <v>20670000</v>
      </c>
      <c r="F69" s="639">
        <v>27700000</v>
      </c>
      <c r="G69" s="639">
        <v>27700000</v>
      </c>
      <c r="H69" s="639">
        <v>20666837</v>
      </c>
      <c r="I69" s="639">
        <f t="shared" si="14"/>
        <v>7033163</v>
      </c>
      <c r="J69" s="706">
        <v>20700221</v>
      </c>
    </row>
    <row r="70" spans="1:10" s="637" customFormat="1" ht="15" customHeight="1">
      <c r="A70" s="708" t="s">
        <v>856</v>
      </c>
      <c r="B70" s="638"/>
      <c r="C70" s="639">
        <v>4945000</v>
      </c>
      <c r="D70" s="639">
        <v>3691000</v>
      </c>
      <c r="E70" s="639">
        <v>3690000</v>
      </c>
      <c r="F70" s="639">
        <v>4945000</v>
      </c>
      <c r="G70" s="639">
        <v>4945000</v>
      </c>
      <c r="H70" s="639">
        <v>3687648</v>
      </c>
      <c r="I70" s="639">
        <f t="shared" si="14"/>
        <v>1257352</v>
      </c>
      <c r="J70" s="706">
        <v>3688200</v>
      </c>
    </row>
    <row r="71" spans="1:10" s="637" customFormat="1" ht="15" customHeight="1">
      <c r="A71" s="708" t="s">
        <v>955</v>
      </c>
      <c r="B71" s="638"/>
      <c r="C71" s="639">
        <v>507000</v>
      </c>
      <c r="D71" s="639">
        <v>379000</v>
      </c>
      <c r="E71" s="639">
        <v>378000</v>
      </c>
      <c r="F71" s="639">
        <v>507000</v>
      </c>
      <c r="G71" s="639">
        <v>507000</v>
      </c>
      <c r="H71" s="639">
        <v>375295</v>
      </c>
      <c r="I71" s="639">
        <f t="shared" si="14"/>
        <v>131705</v>
      </c>
      <c r="J71" s="706">
        <v>331492</v>
      </c>
    </row>
    <row r="72" spans="1:10" s="637" customFormat="1" ht="15" customHeight="1">
      <c r="A72" s="708" t="s">
        <v>969</v>
      </c>
      <c r="B72" s="638"/>
      <c r="C72" s="639">
        <v>41000</v>
      </c>
      <c r="D72" s="639">
        <v>31000</v>
      </c>
      <c r="E72" s="639">
        <v>30000</v>
      </c>
      <c r="F72" s="639">
        <v>41000</v>
      </c>
      <c r="G72" s="639">
        <v>41000</v>
      </c>
      <c r="H72" s="639">
        <v>28730</v>
      </c>
      <c r="I72" s="639">
        <f t="shared" si="14"/>
        <v>12270</v>
      </c>
      <c r="J72" s="706">
        <v>25412</v>
      </c>
    </row>
    <row r="73" spans="1:10" s="637" customFormat="1" ht="15" customHeight="1">
      <c r="A73" s="708" t="s">
        <v>954</v>
      </c>
      <c r="B73" s="638"/>
      <c r="C73" s="639">
        <v>231000</v>
      </c>
      <c r="D73" s="639">
        <v>173000</v>
      </c>
      <c r="E73" s="639">
        <v>172000</v>
      </c>
      <c r="F73" s="639">
        <v>231000</v>
      </c>
      <c r="G73" s="639">
        <v>231000</v>
      </c>
      <c r="H73" s="639">
        <v>169715</v>
      </c>
      <c r="I73" s="639">
        <f t="shared" si="14"/>
        <v>61285</v>
      </c>
      <c r="J73" s="706">
        <v>150681</v>
      </c>
    </row>
    <row r="74" spans="1:10" s="637" customFormat="1" ht="27" customHeight="1">
      <c r="A74" s="708" t="s">
        <v>951</v>
      </c>
      <c r="B74" s="638"/>
      <c r="C74" s="639">
        <v>222000</v>
      </c>
      <c r="D74" s="639">
        <v>166000</v>
      </c>
      <c r="E74" s="639">
        <v>165000</v>
      </c>
      <c r="F74" s="639">
        <v>222000</v>
      </c>
      <c r="G74" s="639">
        <v>222000</v>
      </c>
      <c r="H74" s="639">
        <v>163453</v>
      </c>
      <c r="I74" s="639">
        <f t="shared" si="14"/>
        <v>58547</v>
      </c>
      <c r="J74" s="706">
        <v>137459</v>
      </c>
    </row>
    <row r="75" spans="1:10" s="659" customFormat="1" ht="12.75" customHeight="1">
      <c r="A75" s="722" t="s">
        <v>952</v>
      </c>
      <c r="B75" s="657"/>
      <c r="C75" s="658"/>
      <c r="D75" s="658"/>
      <c r="E75" s="658"/>
      <c r="F75" s="658"/>
      <c r="G75" s="658"/>
      <c r="H75" s="658"/>
      <c r="I75" s="658">
        <f t="shared" si="14"/>
        <v>0</v>
      </c>
      <c r="J75" s="723"/>
    </row>
    <row r="76" spans="1:10" s="637" customFormat="1" ht="16.5">
      <c r="A76" s="721" t="s">
        <v>953</v>
      </c>
      <c r="B76" s="638"/>
      <c r="C76" s="639">
        <v>250000</v>
      </c>
      <c r="D76" s="639">
        <v>196000</v>
      </c>
      <c r="E76" s="639">
        <v>194000</v>
      </c>
      <c r="F76" s="639">
        <v>250000</v>
      </c>
      <c r="G76" s="639">
        <v>250000</v>
      </c>
      <c r="H76" s="639">
        <v>190194</v>
      </c>
      <c r="I76" s="639">
        <f t="shared" si="14"/>
        <v>59806</v>
      </c>
      <c r="J76" s="706">
        <v>159803</v>
      </c>
    </row>
    <row r="77" spans="1:10" s="659" customFormat="1" ht="15" customHeight="1">
      <c r="A77" s="722" t="s">
        <v>952</v>
      </c>
      <c r="B77" s="657"/>
      <c r="C77" s="658"/>
      <c r="D77" s="658"/>
      <c r="E77" s="658"/>
      <c r="F77" s="658"/>
      <c r="G77" s="658"/>
      <c r="H77" s="658"/>
      <c r="I77" s="658">
        <f t="shared" si="14"/>
        <v>0</v>
      </c>
      <c r="J77" s="723"/>
    </row>
    <row r="78" spans="1:10" s="637" customFormat="1" ht="15" customHeight="1">
      <c r="A78" s="705" t="s">
        <v>475</v>
      </c>
      <c r="B78" s="638"/>
      <c r="C78" s="639"/>
      <c r="D78" s="639"/>
      <c r="E78" s="639"/>
      <c r="F78" s="639"/>
      <c r="G78" s="639"/>
      <c r="H78" s="639"/>
      <c r="I78" s="639">
        <f t="shared" si="14"/>
        <v>0</v>
      </c>
      <c r="J78" s="706"/>
    </row>
    <row r="79" spans="1:10" s="637" customFormat="1" ht="15" customHeight="1">
      <c r="A79" s="705" t="s">
        <v>970</v>
      </c>
      <c r="B79" s="638"/>
      <c r="C79" s="639"/>
      <c r="D79" s="639"/>
      <c r="E79" s="639"/>
      <c r="F79" s="639"/>
      <c r="G79" s="639"/>
      <c r="H79" s="639"/>
      <c r="I79" s="639">
        <f t="shared" si="14"/>
        <v>0</v>
      </c>
      <c r="J79" s="706"/>
    </row>
    <row r="80" spans="1:10" s="637" customFormat="1" ht="15" customHeight="1">
      <c r="A80" s="705" t="s">
        <v>326</v>
      </c>
      <c r="B80" s="638"/>
      <c r="C80" s="639">
        <v>6000</v>
      </c>
      <c r="D80" s="639">
        <v>3000</v>
      </c>
      <c r="E80" s="639">
        <v>2500</v>
      </c>
      <c r="F80" s="639">
        <v>6000</v>
      </c>
      <c r="G80" s="639">
        <v>6000</v>
      </c>
      <c r="H80" s="639">
        <v>2205</v>
      </c>
      <c r="I80" s="639">
        <f t="shared" si="14"/>
        <v>3795</v>
      </c>
      <c r="J80" s="706">
        <v>2205</v>
      </c>
    </row>
    <row r="81" spans="1:10" s="637" customFormat="1" ht="15" customHeight="1">
      <c r="A81" s="705" t="s">
        <v>971</v>
      </c>
      <c r="B81" s="638"/>
      <c r="C81" s="639"/>
      <c r="D81" s="639"/>
      <c r="E81" s="639"/>
      <c r="F81" s="639"/>
      <c r="G81" s="639"/>
      <c r="H81" s="639"/>
      <c r="I81" s="639">
        <f t="shared" si="14"/>
        <v>0</v>
      </c>
      <c r="J81" s="706"/>
    </row>
    <row r="82" spans="1:10" s="637" customFormat="1" ht="15" customHeight="1">
      <c r="A82" s="705" t="s">
        <v>972</v>
      </c>
      <c r="B82" s="638"/>
      <c r="C82" s="639"/>
      <c r="D82" s="639"/>
      <c r="E82" s="639"/>
      <c r="F82" s="639"/>
      <c r="G82" s="639"/>
      <c r="H82" s="639"/>
      <c r="I82" s="639">
        <f t="shared" si="14"/>
        <v>0</v>
      </c>
      <c r="J82" s="706"/>
    </row>
    <row r="83" spans="1:10" s="637" customFormat="1" ht="29.25" customHeight="1">
      <c r="A83" s="708" t="s">
        <v>973</v>
      </c>
      <c r="B83" s="638"/>
      <c r="C83" s="639"/>
      <c r="D83" s="639"/>
      <c r="E83" s="639"/>
      <c r="F83" s="639"/>
      <c r="G83" s="639"/>
      <c r="H83" s="639"/>
      <c r="I83" s="639">
        <f t="shared" si="14"/>
        <v>0</v>
      </c>
      <c r="J83" s="706"/>
    </row>
    <row r="84" spans="1:10" s="637" customFormat="1" ht="15" customHeight="1">
      <c r="A84" s="705" t="s">
        <v>974</v>
      </c>
      <c r="B84" s="638"/>
      <c r="C84" s="639"/>
      <c r="D84" s="639"/>
      <c r="E84" s="639"/>
      <c r="F84" s="639"/>
      <c r="G84" s="639"/>
      <c r="H84" s="639"/>
      <c r="I84" s="639">
        <f t="shared" si="14"/>
        <v>0</v>
      </c>
      <c r="J84" s="706"/>
    </row>
    <row r="85" spans="1:10" s="637" customFormat="1" ht="15" customHeight="1">
      <c r="A85" s="705" t="s">
        <v>975</v>
      </c>
      <c r="B85" s="638"/>
      <c r="C85" s="639"/>
      <c r="D85" s="639"/>
      <c r="E85" s="639"/>
      <c r="F85" s="639"/>
      <c r="G85" s="639"/>
      <c r="H85" s="639"/>
      <c r="I85" s="639">
        <f t="shared" si="14"/>
        <v>0</v>
      </c>
      <c r="J85" s="706"/>
    </row>
    <row r="86" spans="1:10" s="637" customFormat="1" ht="15" customHeight="1">
      <c r="A86" s="708" t="s">
        <v>976</v>
      </c>
      <c r="B86" s="640"/>
      <c r="C86" s="639"/>
      <c r="D86" s="639"/>
      <c r="E86" s="639"/>
      <c r="F86" s="639"/>
      <c r="G86" s="639"/>
      <c r="H86" s="639"/>
      <c r="I86" s="639">
        <f t="shared" si="14"/>
        <v>0</v>
      </c>
      <c r="J86" s="706"/>
    </row>
    <row r="87" spans="1:10" s="637" customFormat="1" ht="27.75" customHeight="1">
      <c r="A87" s="708" t="s">
        <v>977</v>
      </c>
      <c r="B87" s="638"/>
      <c r="C87" s="639"/>
      <c r="D87" s="639"/>
      <c r="E87" s="639"/>
      <c r="F87" s="639"/>
      <c r="G87" s="639"/>
      <c r="H87" s="639"/>
      <c r="I87" s="639">
        <f t="shared" si="14"/>
        <v>0</v>
      </c>
      <c r="J87" s="706"/>
    </row>
    <row r="88" spans="1:10" s="637" customFormat="1" ht="15" customHeight="1" thickBot="1">
      <c r="A88" s="724" t="s">
        <v>978</v>
      </c>
      <c r="B88" s="641"/>
      <c r="C88" s="642"/>
      <c r="D88" s="642"/>
      <c r="E88" s="642"/>
      <c r="F88" s="642"/>
      <c r="G88" s="642"/>
      <c r="H88" s="642"/>
      <c r="I88" s="642">
        <f t="shared" si="14"/>
        <v>0</v>
      </c>
      <c r="J88" s="710"/>
    </row>
    <row r="89" spans="1:10" s="660" customFormat="1" ht="15" customHeight="1" thickBot="1">
      <c r="A89" s="717" t="s">
        <v>327</v>
      </c>
      <c r="B89" s="645" t="s">
        <v>328</v>
      </c>
      <c r="C89" s="646">
        <f aca="true" t="shared" si="15" ref="C89:J89">C90</f>
        <v>0</v>
      </c>
      <c r="D89" s="646">
        <f t="shared" si="15"/>
        <v>0</v>
      </c>
      <c r="E89" s="646">
        <f t="shared" si="15"/>
        <v>0</v>
      </c>
      <c r="F89" s="646">
        <f t="shared" si="15"/>
        <v>0</v>
      </c>
      <c r="G89" s="646">
        <f t="shared" si="15"/>
        <v>0</v>
      </c>
      <c r="H89" s="646">
        <f t="shared" si="15"/>
        <v>-900</v>
      </c>
      <c r="I89" s="646">
        <f t="shared" si="15"/>
        <v>900</v>
      </c>
      <c r="J89" s="714">
        <f t="shared" si="15"/>
        <v>0</v>
      </c>
    </row>
    <row r="90" spans="1:10" s="637" customFormat="1" ht="15" customHeight="1" thickBot="1">
      <c r="A90" s="725" t="s">
        <v>329</v>
      </c>
      <c r="B90" s="661"/>
      <c r="C90" s="662"/>
      <c r="D90" s="662"/>
      <c r="E90" s="662"/>
      <c r="F90" s="662"/>
      <c r="G90" s="662"/>
      <c r="H90" s="662">
        <v>-900</v>
      </c>
      <c r="I90" s="662">
        <f>G90-H90</f>
        <v>900</v>
      </c>
      <c r="J90" s="726"/>
    </row>
    <row r="91" spans="1:10" s="663" customFormat="1" ht="36" customHeight="1" thickBot="1">
      <c r="A91" s="727" t="s">
        <v>330</v>
      </c>
      <c r="B91" s="645" t="s">
        <v>559</v>
      </c>
      <c r="C91" s="646"/>
      <c r="D91" s="646"/>
      <c r="E91" s="646"/>
      <c r="F91" s="646">
        <v>-18103</v>
      </c>
      <c r="G91" s="646">
        <v>-18103</v>
      </c>
      <c r="H91" s="646">
        <v>-18103</v>
      </c>
      <c r="I91" s="646">
        <f>G91-H91</f>
        <v>0</v>
      </c>
      <c r="J91" s="714"/>
    </row>
    <row r="92" spans="1:10" s="663" customFormat="1" ht="36" customHeight="1" thickBot="1">
      <c r="A92" s="727" t="s">
        <v>1006</v>
      </c>
      <c r="B92" s="645" t="s">
        <v>1007</v>
      </c>
      <c r="C92" s="646">
        <f>C26+C53+C91</f>
        <v>255800500</v>
      </c>
      <c r="D92" s="646">
        <f aca="true" t="shared" si="16" ref="D92:J92">D26+D53+D91</f>
        <v>191464500</v>
      </c>
      <c r="E92" s="646">
        <f t="shared" si="16"/>
        <v>191444500</v>
      </c>
      <c r="F92" s="646">
        <f t="shared" si="16"/>
        <v>255782397</v>
      </c>
      <c r="G92" s="646">
        <f t="shared" si="16"/>
        <v>255782397</v>
      </c>
      <c r="H92" s="646">
        <f t="shared" si="16"/>
        <v>191359722</v>
      </c>
      <c r="I92" s="646">
        <f t="shared" si="16"/>
        <v>64422675</v>
      </c>
      <c r="J92" s="714">
        <f t="shared" si="16"/>
        <v>191336269</v>
      </c>
    </row>
    <row r="93" spans="1:10" s="637" customFormat="1" ht="22.5" customHeight="1" thickBot="1">
      <c r="A93" s="728"/>
      <c r="B93" s="729"/>
      <c r="C93" s="730">
        <f aca="true" t="shared" si="17" ref="C93:J93">C26+C53+C91</f>
        <v>255800500</v>
      </c>
      <c r="D93" s="730">
        <f>D26+D53+D91</f>
        <v>191464500</v>
      </c>
      <c r="E93" s="730">
        <f t="shared" si="17"/>
        <v>191444500</v>
      </c>
      <c r="F93" s="730">
        <f t="shared" si="17"/>
        <v>255782397</v>
      </c>
      <c r="G93" s="730">
        <f t="shared" si="17"/>
        <v>255782397</v>
      </c>
      <c r="H93" s="730">
        <f t="shared" si="17"/>
        <v>191359722</v>
      </c>
      <c r="I93" s="730">
        <f t="shared" si="17"/>
        <v>64422675</v>
      </c>
      <c r="J93" s="731">
        <f t="shared" si="17"/>
        <v>191336269</v>
      </c>
    </row>
    <row r="94" spans="1:10" s="637" customFormat="1" ht="15" customHeight="1" thickTop="1">
      <c r="A94" s="594"/>
      <c r="B94" s="594"/>
      <c r="C94" s="664"/>
      <c r="D94" s="664"/>
      <c r="E94" s="664"/>
      <c r="F94" s="664"/>
      <c r="G94" s="664"/>
      <c r="H94" s="664"/>
      <c r="I94" s="664"/>
      <c r="J94" s="664"/>
    </row>
    <row r="95" spans="1:10" s="637" customFormat="1" ht="15" customHeight="1">
      <c r="A95" s="594"/>
      <c r="B95" s="594"/>
      <c r="C95" s="664"/>
      <c r="D95" s="664"/>
      <c r="E95" s="664"/>
      <c r="F95" s="664"/>
      <c r="G95" s="664"/>
      <c r="H95" s="664"/>
      <c r="I95" s="664"/>
      <c r="J95" s="664"/>
    </row>
    <row r="96" spans="2:10" s="637" customFormat="1" ht="13.5" customHeight="1">
      <c r="B96" s="593"/>
      <c r="C96" s="665"/>
      <c r="D96" s="665"/>
      <c r="E96" s="666"/>
      <c r="F96" s="667"/>
      <c r="G96" s="667"/>
      <c r="H96" s="667"/>
      <c r="I96" s="667"/>
      <c r="J96" s="667"/>
    </row>
    <row r="97" spans="1:11" s="669" customFormat="1" ht="16.5" customHeight="1">
      <c r="A97" s="266" t="s">
        <v>104</v>
      </c>
      <c r="B97" s="594"/>
      <c r="C97" s="668"/>
      <c r="D97" s="668"/>
      <c r="E97" s="768" t="s">
        <v>58</v>
      </c>
      <c r="F97" s="768"/>
      <c r="G97" s="768"/>
      <c r="I97" s="668"/>
      <c r="J97" s="266" t="s">
        <v>331</v>
      </c>
      <c r="K97" s="668"/>
    </row>
    <row r="98" spans="1:10" s="637" customFormat="1" ht="13.5" customHeight="1">
      <c r="A98" s="266" t="s">
        <v>865</v>
      </c>
      <c r="B98" s="593"/>
      <c r="C98" s="665"/>
      <c r="D98" s="665"/>
      <c r="E98" s="768" t="s">
        <v>866</v>
      </c>
      <c r="F98" s="768"/>
      <c r="G98" s="768"/>
      <c r="H98" s="593"/>
      <c r="I98" s="593"/>
      <c r="J98" s="266" t="s">
        <v>869</v>
      </c>
    </row>
    <row r="99" spans="1:9" s="637" customFormat="1" ht="13.5" customHeight="1">
      <c r="A99" s="670"/>
      <c r="B99" s="593"/>
      <c r="C99" s="593"/>
      <c r="D99" s="593"/>
      <c r="F99" s="671"/>
      <c r="G99" s="671"/>
      <c r="H99" s="671"/>
      <c r="I99" s="671"/>
    </row>
    <row r="100" spans="2:10" s="637" customFormat="1" ht="13.5" customHeight="1">
      <c r="B100" s="593"/>
      <c r="C100" s="593"/>
      <c r="D100" s="593"/>
      <c r="F100" s="671"/>
      <c r="G100" s="671"/>
      <c r="H100" s="671"/>
      <c r="I100" s="671"/>
      <c r="J100" s="671"/>
    </row>
    <row r="101" spans="1:10" s="637" customFormat="1" ht="13.5" customHeight="1">
      <c r="A101" s="670"/>
      <c r="B101" s="593"/>
      <c r="C101" s="593"/>
      <c r="D101" s="593"/>
      <c r="F101" s="671"/>
      <c r="G101" s="671"/>
      <c r="H101" s="671"/>
      <c r="I101" s="671"/>
      <c r="J101" s="671"/>
    </row>
    <row r="102" spans="2:10" s="637" customFormat="1" ht="13.5" customHeight="1">
      <c r="B102" s="593"/>
      <c r="C102" s="665"/>
      <c r="D102" s="665"/>
      <c r="E102" s="666"/>
      <c r="F102" s="671"/>
      <c r="G102" s="671"/>
      <c r="H102" s="671"/>
      <c r="I102" s="671"/>
      <c r="J102" s="671"/>
    </row>
    <row r="103" spans="2:10" s="637" customFormat="1" ht="13.5" customHeight="1">
      <c r="B103" s="593"/>
      <c r="C103" s="665"/>
      <c r="D103" s="665"/>
      <c r="E103" s="666"/>
      <c r="F103" s="672"/>
      <c r="G103" s="672"/>
      <c r="H103" s="672"/>
      <c r="I103" s="672"/>
      <c r="J103" s="672"/>
    </row>
    <row r="104" spans="2:10" s="637" customFormat="1" ht="13.5" customHeight="1">
      <c r="B104" s="593"/>
      <c r="C104" s="665"/>
      <c r="D104" s="665"/>
      <c r="E104" s="666"/>
      <c r="F104" s="667"/>
      <c r="G104" s="667"/>
      <c r="H104" s="667"/>
      <c r="I104" s="667"/>
      <c r="J104" s="667"/>
    </row>
    <row r="105" spans="2:10" s="637" customFormat="1" ht="13.5" customHeight="1">
      <c r="B105" s="593"/>
      <c r="C105" s="665"/>
      <c r="D105" s="665"/>
      <c r="E105" s="672"/>
      <c r="F105" s="672"/>
      <c r="G105" s="672"/>
      <c r="H105" s="672"/>
      <c r="I105" s="672"/>
      <c r="J105" s="672"/>
    </row>
    <row r="106" spans="2:10" s="637" customFormat="1" ht="13.5" customHeight="1">
      <c r="B106" s="593"/>
      <c r="C106" s="665"/>
      <c r="D106" s="665"/>
      <c r="E106" s="666"/>
      <c r="F106" s="672"/>
      <c r="G106" s="672"/>
      <c r="H106" s="672"/>
      <c r="I106" s="672"/>
      <c r="J106" s="672"/>
    </row>
    <row r="107" spans="2:10" s="637" customFormat="1" ht="13.5" customHeight="1">
      <c r="B107" s="593"/>
      <c r="C107" s="665"/>
      <c r="D107" s="665"/>
      <c r="E107" s="666"/>
      <c r="F107" s="671"/>
      <c r="G107" s="671"/>
      <c r="H107" s="671"/>
      <c r="I107" s="671"/>
      <c r="J107" s="671"/>
    </row>
    <row r="108" spans="2:10" s="637" customFormat="1" ht="13.5" customHeight="1">
      <c r="B108" s="593"/>
      <c r="C108" s="665"/>
      <c r="D108" s="665"/>
      <c r="E108" s="666"/>
      <c r="F108" s="671"/>
      <c r="G108" s="671"/>
      <c r="H108" s="671"/>
      <c r="I108" s="671"/>
      <c r="J108" s="671"/>
    </row>
    <row r="109" spans="2:10" s="637" customFormat="1" ht="13.5" customHeight="1">
      <c r="B109" s="593"/>
      <c r="C109" s="665"/>
      <c r="D109" s="665"/>
      <c r="E109" s="666"/>
      <c r="F109" s="671"/>
      <c r="G109" s="671"/>
      <c r="H109" s="671"/>
      <c r="I109" s="671"/>
      <c r="J109" s="671"/>
    </row>
    <row r="110" spans="2:10" s="637" customFormat="1" ht="13.5" customHeight="1">
      <c r="B110" s="593"/>
      <c r="C110" s="665"/>
      <c r="D110" s="665"/>
      <c r="E110" s="666"/>
      <c r="F110" s="671"/>
      <c r="G110" s="671"/>
      <c r="H110" s="671"/>
      <c r="I110" s="671"/>
      <c r="J110" s="671"/>
    </row>
    <row r="111" spans="2:10" s="637" customFormat="1" ht="13.5" customHeight="1">
      <c r="B111" s="593"/>
      <c r="C111" s="665"/>
      <c r="D111" s="665"/>
      <c r="E111" s="666"/>
      <c r="F111" s="671"/>
      <c r="G111" s="671"/>
      <c r="H111" s="671"/>
      <c r="I111" s="671"/>
      <c r="J111" s="671"/>
    </row>
    <row r="112" spans="2:10" s="637" customFormat="1" ht="13.5" customHeight="1">
      <c r="B112" s="593"/>
      <c r="C112" s="665"/>
      <c r="D112" s="665"/>
      <c r="E112" s="666"/>
      <c r="F112" s="671"/>
      <c r="G112" s="671"/>
      <c r="H112" s="671"/>
      <c r="I112" s="671"/>
      <c r="J112" s="671"/>
    </row>
    <row r="113" spans="2:10" s="637" customFormat="1" ht="13.5" customHeight="1">
      <c r="B113" s="593"/>
      <c r="C113" s="665"/>
      <c r="D113" s="665"/>
      <c r="E113" s="666"/>
      <c r="F113" s="671"/>
      <c r="G113" s="671"/>
      <c r="H113" s="671"/>
      <c r="I113" s="671"/>
      <c r="J113" s="671"/>
    </row>
    <row r="114" spans="2:10" s="637" customFormat="1" ht="13.5" customHeight="1">
      <c r="B114" s="593"/>
      <c r="C114" s="665"/>
      <c r="D114" s="665"/>
      <c r="E114" s="666"/>
      <c r="F114" s="671"/>
      <c r="G114" s="671"/>
      <c r="H114" s="671"/>
      <c r="I114" s="671"/>
      <c r="J114" s="671"/>
    </row>
    <row r="115" spans="2:10" s="637" customFormat="1" ht="13.5" customHeight="1">
      <c r="B115" s="593"/>
      <c r="C115" s="665"/>
      <c r="D115" s="665"/>
      <c r="E115" s="666"/>
      <c r="F115" s="671"/>
      <c r="G115" s="671"/>
      <c r="H115" s="671"/>
      <c r="I115" s="671"/>
      <c r="J115" s="671"/>
    </row>
    <row r="116" spans="2:10" s="637" customFormat="1" ht="13.5" customHeight="1">
      <c r="B116" s="593"/>
      <c r="C116" s="665"/>
      <c r="D116" s="665"/>
      <c r="E116" s="666"/>
      <c r="F116" s="671"/>
      <c r="G116" s="671"/>
      <c r="H116" s="671"/>
      <c r="I116" s="671"/>
      <c r="J116" s="671"/>
    </row>
    <row r="117" spans="2:10" s="637" customFormat="1" ht="13.5" customHeight="1">
      <c r="B117" s="593"/>
      <c r="C117" s="665"/>
      <c r="D117" s="665"/>
      <c r="E117" s="666"/>
      <c r="F117" s="671"/>
      <c r="G117" s="671"/>
      <c r="H117" s="671"/>
      <c r="I117" s="671"/>
      <c r="J117" s="671"/>
    </row>
    <row r="118" spans="2:10" s="637" customFormat="1" ht="13.5" customHeight="1">
      <c r="B118" s="593"/>
      <c r="C118" s="665"/>
      <c r="D118" s="665"/>
      <c r="E118" s="666"/>
      <c r="F118" s="671"/>
      <c r="G118" s="671"/>
      <c r="H118" s="671"/>
      <c r="I118" s="671"/>
      <c r="J118" s="671"/>
    </row>
    <row r="119" spans="2:10" s="637" customFormat="1" ht="13.5" customHeight="1">
      <c r="B119" s="593"/>
      <c r="C119" s="665"/>
      <c r="D119" s="665"/>
      <c r="E119" s="666"/>
      <c r="F119" s="671"/>
      <c r="G119" s="671"/>
      <c r="H119" s="671"/>
      <c r="I119" s="671"/>
      <c r="J119" s="671"/>
    </row>
    <row r="120" spans="2:10" s="637" customFormat="1" ht="13.5" customHeight="1">
      <c r="B120" s="593"/>
      <c r="C120" s="665"/>
      <c r="D120" s="665"/>
      <c r="E120" s="666"/>
      <c r="F120" s="671"/>
      <c r="G120" s="671"/>
      <c r="H120" s="671"/>
      <c r="I120" s="671"/>
      <c r="J120" s="671"/>
    </row>
    <row r="121" spans="2:10" s="637" customFormat="1" ht="13.5" customHeight="1">
      <c r="B121" s="593"/>
      <c r="C121" s="665"/>
      <c r="D121" s="665"/>
      <c r="E121" s="666"/>
      <c r="F121" s="671"/>
      <c r="G121" s="671"/>
      <c r="H121" s="671"/>
      <c r="I121" s="671"/>
      <c r="J121" s="671"/>
    </row>
    <row r="122" spans="2:10" s="637" customFormat="1" ht="13.5" customHeight="1">
      <c r="B122" s="593"/>
      <c r="C122" s="665"/>
      <c r="D122" s="665"/>
      <c r="E122" s="666"/>
      <c r="F122" s="671"/>
      <c r="G122" s="671"/>
      <c r="H122" s="671"/>
      <c r="I122" s="671"/>
      <c r="J122" s="671"/>
    </row>
    <row r="123" spans="2:10" s="637" customFormat="1" ht="13.5" customHeight="1">
      <c r="B123" s="593"/>
      <c r="C123" s="665"/>
      <c r="D123" s="665"/>
      <c r="E123" s="666"/>
      <c r="F123" s="671"/>
      <c r="G123" s="671"/>
      <c r="H123" s="671"/>
      <c r="I123" s="671"/>
      <c r="J123" s="671"/>
    </row>
    <row r="124" spans="2:10" s="637" customFormat="1" ht="13.5" customHeight="1">
      <c r="B124" s="593"/>
      <c r="C124" s="665"/>
      <c r="D124" s="665"/>
      <c r="E124" s="666"/>
      <c r="F124" s="671"/>
      <c r="G124" s="671"/>
      <c r="H124" s="671"/>
      <c r="I124" s="671"/>
      <c r="J124" s="671"/>
    </row>
    <row r="125" spans="2:10" s="637" customFormat="1" ht="13.5" customHeight="1">
      <c r="B125" s="593"/>
      <c r="C125" s="665"/>
      <c r="D125" s="665"/>
      <c r="E125" s="666"/>
      <c r="F125" s="671"/>
      <c r="G125" s="671"/>
      <c r="H125" s="671"/>
      <c r="I125" s="671"/>
      <c r="J125" s="671"/>
    </row>
    <row r="126" spans="2:10" s="637" customFormat="1" ht="13.5" customHeight="1">
      <c r="B126" s="593"/>
      <c r="C126" s="665"/>
      <c r="D126" s="665"/>
      <c r="E126" s="666"/>
      <c r="F126" s="671"/>
      <c r="G126" s="671"/>
      <c r="H126" s="671"/>
      <c r="I126" s="671"/>
      <c r="J126" s="671"/>
    </row>
    <row r="127" spans="2:10" s="637" customFormat="1" ht="13.5" customHeight="1">
      <c r="B127" s="593"/>
      <c r="C127" s="665"/>
      <c r="D127" s="665"/>
      <c r="E127" s="666"/>
      <c r="F127" s="671"/>
      <c r="G127" s="671"/>
      <c r="H127" s="671"/>
      <c r="I127" s="671"/>
      <c r="J127" s="671"/>
    </row>
    <row r="128" spans="2:10" s="637" customFormat="1" ht="13.5" customHeight="1">
      <c r="B128" s="593"/>
      <c r="C128" s="665"/>
      <c r="D128" s="665"/>
      <c r="E128" s="666"/>
      <c r="F128" s="671"/>
      <c r="G128" s="671"/>
      <c r="H128" s="671"/>
      <c r="I128" s="671"/>
      <c r="J128" s="671"/>
    </row>
    <row r="129" spans="2:10" s="637" customFormat="1" ht="13.5" customHeight="1">
      <c r="B129" s="593"/>
      <c r="C129" s="665"/>
      <c r="D129" s="665"/>
      <c r="E129" s="666"/>
      <c r="F129" s="671"/>
      <c r="G129" s="671"/>
      <c r="H129" s="671"/>
      <c r="I129" s="671"/>
      <c r="J129" s="671"/>
    </row>
    <row r="130" spans="2:10" s="637" customFormat="1" ht="13.5" customHeight="1">
      <c r="B130" s="593"/>
      <c r="C130" s="665"/>
      <c r="D130" s="665"/>
      <c r="E130" s="666"/>
      <c r="F130" s="671"/>
      <c r="G130" s="671"/>
      <c r="H130" s="671"/>
      <c r="I130" s="671"/>
      <c r="J130" s="671"/>
    </row>
    <row r="131" spans="2:10" s="637" customFormat="1" ht="13.5" customHeight="1">
      <c r="B131" s="593"/>
      <c r="C131" s="665"/>
      <c r="D131" s="665"/>
      <c r="E131" s="666"/>
      <c r="F131" s="671"/>
      <c r="G131" s="671"/>
      <c r="H131" s="671"/>
      <c r="I131" s="671"/>
      <c r="J131" s="671"/>
    </row>
    <row r="132" spans="2:10" s="637" customFormat="1" ht="13.5" customHeight="1">
      <c r="B132" s="593"/>
      <c r="C132" s="665"/>
      <c r="D132" s="665"/>
      <c r="E132" s="666"/>
      <c r="F132" s="671"/>
      <c r="G132" s="671"/>
      <c r="H132" s="671"/>
      <c r="I132" s="671"/>
      <c r="J132" s="671"/>
    </row>
    <row r="133" spans="2:10" s="637" customFormat="1" ht="13.5" customHeight="1">
      <c r="B133" s="593"/>
      <c r="C133" s="665"/>
      <c r="D133" s="665"/>
      <c r="E133" s="666"/>
      <c r="F133" s="671"/>
      <c r="G133" s="671"/>
      <c r="H133" s="671"/>
      <c r="I133" s="671"/>
      <c r="J133" s="671"/>
    </row>
    <row r="134" spans="2:10" s="637" customFormat="1" ht="13.5" customHeight="1">
      <c r="B134" s="593"/>
      <c r="C134" s="665"/>
      <c r="D134" s="665"/>
      <c r="E134" s="666"/>
      <c r="F134" s="671"/>
      <c r="G134" s="671"/>
      <c r="H134" s="671"/>
      <c r="I134" s="671"/>
      <c r="J134" s="671"/>
    </row>
    <row r="135" spans="2:10" s="637" customFormat="1" ht="13.5" customHeight="1">
      <c r="B135" s="593"/>
      <c r="C135" s="665"/>
      <c r="D135" s="665"/>
      <c r="E135" s="666"/>
      <c r="F135" s="671"/>
      <c r="G135" s="671"/>
      <c r="H135" s="671"/>
      <c r="I135" s="671"/>
      <c r="J135" s="671"/>
    </row>
    <row r="136" spans="2:10" s="637" customFormat="1" ht="13.5" customHeight="1">
      <c r="B136" s="593"/>
      <c r="C136" s="665"/>
      <c r="D136" s="665"/>
      <c r="E136" s="666"/>
      <c r="F136" s="671"/>
      <c r="G136" s="671"/>
      <c r="H136" s="671"/>
      <c r="I136" s="671"/>
      <c r="J136" s="671"/>
    </row>
    <row r="137" spans="2:10" s="637" customFormat="1" ht="13.5" customHeight="1">
      <c r="B137" s="593"/>
      <c r="C137" s="665"/>
      <c r="D137" s="665"/>
      <c r="E137" s="666"/>
      <c r="F137" s="671"/>
      <c r="G137" s="671"/>
      <c r="H137" s="671"/>
      <c r="I137" s="671"/>
      <c r="J137" s="671"/>
    </row>
    <row r="138" spans="2:10" s="637" customFormat="1" ht="13.5" customHeight="1">
      <c r="B138" s="593"/>
      <c r="C138" s="665"/>
      <c r="D138" s="665"/>
      <c r="E138" s="666"/>
      <c r="F138" s="671"/>
      <c r="G138" s="671"/>
      <c r="H138" s="671"/>
      <c r="I138" s="671"/>
      <c r="J138" s="671"/>
    </row>
    <row r="139" spans="2:10" s="637" customFormat="1" ht="13.5" customHeight="1">
      <c r="B139" s="593"/>
      <c r="C139" s="665"/>
      <c r="D139" s="665"/>
      <c r="E139" s="666"/>
      <c r="F139" s="671"/>
      <c r="G139" s="671"/>
      <c r="H139" s="671"/>
      <c r="I139" s="671"/>
      <c r="J139" s="671"/>
    </row>
    <row r="140" spans="2:10" s="637" customFormat="1" ht="13.5" customHeight="1">
      <c r="B140" s="593"/>
      <c r="C140" s="665"/>
      <c r="D140" s="665"/>
      <c r="E140" s="666"/>
      <c r="F140" s="671"/>
      <c r="G140" s="671"/>
      <c r="H140" s="671"/>
      <c r="I140" s="671"/>
      <c r="J140" s="671"/>
    </row>
    <row r="141" spans="2:10" s="637" customFormat="1" ht="13.5" customHeight="1">
      <c r="B141" s="593"/>
      <c r="C141" s="665"/>
      <c r="D141" s="665"/>
      <c r="E141" s="666"/>
      <c r="F141" s="671"/>
      <c r="G141" s="671"/>
      <c r="H141" s="671"/>
      <c r="I141" s="671"/>
      <c r="J141" s="671"/>
    </row>
    <row r="142" spans="2:10" s="637" customFormat="1" ht="13.5" customHeight="1">
      <c r="B142" s="593"/>
      <c r="C142" s="665"/>
      <c r="D142" s="665"/>
      <c r="E142" s="666"/>
      <c r="F142" s="671"/>
      <c r="G142" s="671"/>
      <c r="H142" s="671"/>
      <c r="I142" s="671"/>
      <c r="J142" s="671"/>
    </row>
    <row r="143" spans="2:10" s="637" customFormat="1" ht="13.5" customHeight="1">
      <c r="B143" s="593"/>
      <c r="C143" s="665"/>
      <c r="D143" s="665"/>
      <c r="E143" s="666"/>
      <c r="F143" s="671"/>
      <c r="G143" s="671"/>
      <c r="H143" s="671"/>
      <c r="I143" s="671"/>
      <c r="J143" s="671"/>
    </row>
    <row r="144" spans="2:10" s="637" customFormat="1" ht="13.5" customHeight="1">
      <c r="B144" s="593"/>
      <c r="C144" s="665"/>
      <c r="D144" s="665"/>
      <c r="E144" s="666"/>
      <c r="F144" s="671"/>
      <c r="G144" s="671"/>
      <c r="H144" s="671"/>
      <c r="I144" s="671"/>
      <c r="J144" s="671"/>
    </row>
    <row r="145" spans="2:10" s="637" customFormat="1" ht="13.5" customHeight="1">
      <c r="B145" s="593"/>
      <c r="C145" s="665"/>
      <c r="D145" s="665"/>
      <c r="E145" s="666"/>
      <c r="F145" s="671"/>
      <c r="G145" s="671"/>
      <c r="H145" s="671"/>
      <c r="I145" s="671"/>
      <c r="J145" s="671"/>
    </row>
    <row r="146" spans="2:10" s="637" customFormat="1" ht="13.5" customHeight="1">
      <c r="B146" s="593"/>
      <c r="C146" s="665"/>
      <c r="D146" s="665"/>
      <c r="E146" s="666"/>
      <c r="F146" s="671"/>
      <c r="G146" s="671"/>
      <c r="H146" s="671"/>
      <c r="I146" s="671"/>
      <c r="J146" s="671"/>
    </row>
    <row r="147" spans="2:10" s="637" customFormat="1" ht="13.5" customHeight="1">
      <c r="B147" s="593"/>
      <c r="C147" s="665"/>
      <c r="D147" s="665"/>
      <c r="E147" s="666"/>
      <c r="F147" s="671"/>
      <c r="G147" s="671"/>
      <c r="H147" s="671"/>
      <c r="I147" s="671"/>
      <c r="J147" s="671"/>
    </row>
    <row r="148" spans="2:10" s="637" customFormat="1" ht="13.5" customHeight="1">
      <c r="B148" s="593"/>
      <c r="C148" s="665"/>
      <c r="D148" s="665"/>
      <c r="E148" s="666"/>
      <c r="F148" s="671"/>
      <c r="G148" s="671"/>
      <c r="H148" s="671"/>
      <c r="I148" s="671"/>
      <c r="J148" s="671"/>
    </row>
    <row r="149" spans="2:10" s="637" customFormat="1" ht="13.5" customHeight="1">
      <c r="B149" s="593"/>
      <c r="C149" s="665"/>
      <c r="D149" s="665"/>
      <c r="E149" s="666"/>
      <c r="F149" s="671"/>
      <c r="G149" s="671"/>
      <c r="H149" s="671"/>
      <c r="I149" s="671"/>
      <c r="J149" s="671"/>
    </row>
    <row r="150" spans="2:10" s="637" customFormat="1" ht="13.5" customHeight="1">
      <c r="B150" s="593"/>
      <c r="C150" s="665"/>
      <c r="D150" s="665"/>
      <c r="E150" s="666"/>
      <c r="F150" s="671"/>
      <c r="G150" s="671"/>
      <c r="H150" s="671"/>
      <c r="I150" s="671"/>
      <c r="J150" s="671"/>
    </row>
    <row r="151" spans="2:10" s="637" customFormat="1" ht="13.5" customHeight="1">
      <c r="B151" s="593"/>
      <c r="C151" s="665"/>
      <c r="D151" s="665"/>
      <c r="E151" s="666"/>
      <c r="F151" s="671"/>
      <c r="G151" s="671"/>
      <c r="H151" s="671"/>
      <c r="I151" s="671"/>
      <c r="J151" s="671"/>
    </row>
    <row r="152" spans="2:10" s="637" customFormat="1" ht="13.5" customHeight="1">
      <c r="B152" s="593"/>
      <c r="C152" s="665"/>
      <c r="D152" s="665"/>
      <c r="E152" s="666"/>
      <c r="F152" s="671"/>
      <c r="G152" s="671"/>
      <c r="H152" s="671"/>
      <c r="I152" s="671"/>
      <c r="J152" s="671"/>
    </row>
    <row r="153" spans="2:10" s="637" customFormat="1" ht="13.5" customHeight="1">
      <c r="B153" s="593"/>
      <c r="C153" s="665"/>
      <c r="D153" s="665"/>
      <c r="E153" s="666"/>
      <c r="F153" s="671"/>
      <c r="G153" s="671"/>
      <c r="H153" s="671"/>
      <c r="I153" s="671"/>
      <c r="J153" s="671"/>
    </row>
    <row r="154" spans="2:10" s="637" customFormat="1" ht="13.5" customHeight="1">
      <c r="B154" s="593"/>
      <c r="C154" s="665"/>
      <c r="D154" s="665"/>
      <c r="E154" s="666"/>
      <c r="F154" s="671"/>
      <c r="G154" s="671"/>
      <c r="H154" s="671"/>
      <c r="I154" s="671"/>
      <c r="J154" s="671"/>
    </row>
    <row r="155" spans="2:10" s="637" customFormat="1" ht="13.5" customHeight="1">
      <c r="B155" s="593"/>
      <c r="C155" s="665"/>
      <c r="D155" s="665"/>
      <c r="E155" s="666"/>
      <c r="F155" s="671"/>
      <c r="G155" s="671"/>
      <c r="H155" s="671"/>
      <c r="I155" s="671"/>
      <c r="J155" s="671"/>
    </row>
    <row r="156" spans="2:10" s="637" customFormat="1" ht="13.5" customHeight="1">
      <c r="B156" s="593"/>
      <c r="C156" s="665"/>
      <c r="D156" s="665"/>
      <c r="E156" s="666"/>
      <c r="F156" s="671"/>
      <c r="G156" s="671"/>
      <c r="H156" s="671"/>
      <c r="I156" s="671"/>
      <c r="J156" s="671"/>
    </row>
    <row r="157" spans="2:10" s="637" customFormat="1" ht="13.5" customHeight="1">
      <c r="B157" s="593"/>
      <c r="C157" s="665"/>
      <c r="D157" s="665"/>
      <c r="E157" s="666"/>
      <c r="F157" s="671"/>
      <c r="G157" s="671"/>
      <c r="H157" s="671"/>
      <c r="I157" s="671"/>
      <c r="J157" s="671"/>
    </row>
    <row r="158" spans="2:10" s="637" customFormat="1" ht="13.5" customHeight="1">
      <c r="B158" s="593"/>
      <c r="C158" s="665"/>
      <c r="D158" s="665"/>
      <c r="E158" s="666"/>
      <c r="F158" s="671"/>
      <c r="G158" s="671"/>
      <c r="H158" s="671"/>
      <c r="I158" s="671"/>
      <c r="J158" s="671"/>
    </row>
    <row r="159" spans="2:10" s="637" customFormat="1" ht="13.5" customHeight="1">
      <c r="B159" s="593"/>
      <c r="C159" s="665"/>
      <c r="D159" s="665"/>
      <c r="E159" s="666"/>
      <c r="F159" s="671"/>
      <c r="G159" s="671"/>
      <c r="H159" s="671"/>
      <c r="I159" s="671"/>
      <c r="J159" s="671"/>
    </row>
    <row r="160" spans="2:10" s="637" customFormat="1" ht="13.5" customHeight="1">
      <c r="B160" s="593"/>
      <c r="C160" s="665"/>
      <c r="D160" s="665"/>
      <c r="E160" s="666"/>
      <c r="F160" s="671"/>
      <c r="G160" s="671"/>
      <c r="H160" s="671"/>
      <c r="I160" s="671"/>
      <c r="J160" s="671"/>
    </row>
    <row r="161" spans="2:10" s="637" customFormat="1" ht="13.5" customHeight="1">
      <c r="B161" s="593"/>
      <c r="C161" s="665"/>
      <c r="D161" s="665"/>
      <c r="E161" s="666"/>
      <c r="F161" s="671"/>
      <c r="G161" s="671"/>
      <c r="H161" s="671"/>
      <c r="I161" s="671"/>
      <c r="J161" s="671"/>
    </row>
    <row r="162" spans="2:10" s="637" customFormat="1" ht="13.5" customHeight="1">
      <c r="B162" s="593"/>
      <c r="C162" s="665"/>
      <c r="D162" s="665"/>
      <c r="E162" s="666"/>
      <c r="F162" s="671"/>
      <c r="G162" s="671"/>
      <c r="H162" s="671"/>
      <c r="I162" s="671"/>
      <c r="J162" s="671"/>
    </row>
    <row r="163" spans="2:10" s="637" customFormat="1" ht="13.5" customHeight="1">
      <c r="B163" s="593"/>
      <c r="C163" s="665"/>
      <c r="D163" s="665"/>
      <c r="E163" s="666"/>
      <c r="F163" s="671"/>
      <c r="G163" s="671"/>
      <c r="H163" s="671"/>
      <c r="I163" s="671"/>
      <c r="J163" s="671"/>
    </row>
    <row r="164" spans="2:10" s="637" customFormat="1" ht="13.5" customHeight="1">
      <c r="B164" s="593"/>
      <c r="C164" s="665"/>
      <c r="D164" s="665"/>
      <c r="E164" s="666"/>
      <c r="F164" s="671"/>
      <c r="G164" s="671"/>
      <c r="H164" s="671"/>
      <c r="I164" s="671"/>
      <c r="J164" s="671"/>
    </row>
    <row r="165" spans="2:10" s="637" customFormat="1" ht="13.5" customHeight="1">
      <c r="B165" s="593"/>
      <c r="C165" s="665"/>
      <c r="D165" s="665"/>
      <c r="E165" s="666"/>
      <c r="F165" s="671"/>
      <c r="G165" s="671"/>
      <c r="H165" s="671"/>
      <c r="I165" s="671"/>
      <c r="J165" s="671"/>
    </row>
    <row r="166" spans="2:10" s="637" customFormat="1" ht="13.5" customHeight="1">
      <c r="B166" s="593"/>
      <c r="C166" s="665"/>
      <c r="D166" s="665"/>
      <c r="E166" s="666"/>
      <c r="F166" s="671"/>
      <c r="G166" s="671"/>
      <c r="H166" s="671"/>
      <c r="I166" s="671"/>
      <c r="J166" s="671"/>
    </row>
    <row r="167" spans="2:10" s="637" customFormat="1" ht="13.5" customHeight="1">
      <c r="B167" s="593"/>
      <c r="C167" s="665"/>
      <c r="D167" s="665"/>
      <c r="E167" s="666"/>
      <c r="F167" s="671"/>
      <c r="G167" s="671"/>
      <c r="H167" s="671"/>
      <c r="I167" s="671"/>
      <c r="J167" s="671"/>
    </row>
    <row r="168" spans="2:10" s="637" customFormat="1" ht="13.5" customHeight="1">
      <c r="B168" s="593"/>
      <c r="C168" s="665"/>
      <c r="D168" s="665"/>
      <c r="E168" s="666"/>
      <c r="F168" s="671"/>
      <c r="G168" s="671"/>
      <c r="H168" s="671"/>
      <c r="I168" s="671"/>
      <c r="J168" s="671"/>
    </row>
    <row r="169" spans="2:10" s="637" customFormat="1" ht="13.5" customHeight="1">
      <c r="B169" s="593"/>
      <c r="C169" s="665"/>
      <c r="D169" s="665"/>
      <c r="E169" s="666"/>
      <c r="F169" s="671"/>
      <c r="G169" s="671"/>
      <c r="H169" s="671"/>
      <c r="I169" s="671"/>
      <c r="J169" s="671"/>
    </row>
    <row r="170" spans="2:10" s="637" customFormat="1" ht="13.5" customHeight="1">
      <c r="B170" s="593"/>
      <c r="C170" s="665"/>
      <c r="D170" s="665"/>
      <c r="E170" s="666"/>
      <c r="F170" s="671"/>
      <c r="G170" s="671"/>
      <c r="H170" s="671"/>
      <c r="I170" s="671"/>
      <c r="J170" s="671"/>
    </row>
    <row r="171" spans="2:10" s="637" customFormat="1" ht="13.5" customHeight="1">
      <c r="B171" s="593"/>
      <c r="C171" s="665"/>
      <c r="D171" s="665"/>
      <c r="E171" s="666"/>
      <c r="F171" s="671"/>
      <c r="G171" s="671"/>
      <c r="H171" s="671"/>
      <c r="I171" s="671"/>
      <c r="J171" s="671"/>
    </row>
    <row r="172" spans="2:10" s="637" customFormat="1" ht="13.5" customHeight="1">
      <c r="B172" s="593"/>
      <c r="C172" s="665"/>
      <c r="D172" s="665"/>
      <c r="E172" s="666"/>
      <c r="F172" s="671"/>
      <c r="G172" s="671"/>
      <c r="H172" s="671"/>
      <c r="I172" s="671"/>
      <c r="J172" s="671"/>
    </row>
    <row r="173" spans="2:10" s="637" customFormat="1" ht="13.5" customHeight="1">
      <c r="B173" s="593"/>
      <c r="C173" s="665"/>
      <c r="D173" s="665"/>
      <c r="E173" s="666"/>
      <c r="F173" s="671"/>
      <c r="G173" s="671"/>
      <c r="H173" s="671"/>
      <c r="I173" s="671"/>
      <c r="J173" s="671"/>
    </row>
    <row r="174" spans="2:10" s="637" customFormat="1" ht="13.5" customHeight="1">
      <c r="B174" s="593"/>
      <c r="C174" s="665"/>
      <c r="D174" s="665"/>
      <c r="E174" s="666"/>
      <c r="F174" s="671"/>
      <c r="G174" s="671"/>
      <c r="H174" s="671"/>
      <c r="I174" s="671"/>
      <c r="J174" s="671"/>
    </row>
    <row r="175" spans="2:10" s="637" customFormat="1" ht="13.5" customHeight="1">
      <c r="B175" s="593"/>
      <c r="C175" s="665"/>
      <c r="D175" s="665"/>
      <c r="E175" s="666"/>
      <c r="F175" s="671"/>
      <c r="G175" s="671"/>
      <c r="H175" s="671"/>
      <c r="I175" s="671"/>
      <c r="J175" s="671"/>
    </row>
    <row r="176" spans="2:10" s="637" customFormat="1" ht="13.5" customHeight="1">
      <c r="B176" s="593"/>
      <c r="C176" s="665"/>
      <c r="D176" s="665"/>
      <c r="E176" s="666"/>
      <c r="F176" s="671"/>
      <c r="G176" s="671"/>
      <c r="H176" s="671"/>
      <c r="I176" s="671"/>
      <c r="J176" s="671"/>
    </row>
    <row r="177" spans="2:10" s="637" customFormat="1" ht="13.5" customHeight="1">
      <c r="B177" s="593"/>
      <c r="C177" s="665"/>
      <c r="D177" s="665"/>
      <c r="E177" s="666"/>
      <c r="F177" s="671"/>
      <c r="G177" s="671"/>
      <c r="H177" s="671"/>
      <c r="I177" s="671"/>
      <c r="J177" s="671"/>
    </row>
    <row r="178" spans="2:10" s="637" customFormat="1" ht="13.5" customHeight="1">
      <c r="B178" s="593"/>
      <c r="C178" s="665"/>
      <c r="D178" s="665"/>
      <c r="E178" s="666"/>
      <c r="F178" s="671"/>
      <c r="G178" s="671"/>
      <c r="H178" s="671"/>
      <c r="I178" s="671"/>
      <c r="J178" s="671"/>
    </row>
    <row r="179" spans="2:10" s="637" customFormat="1" ht="13.5" customHeight="1">
      <c r="B179" s="593"/>
      <c r="C179" s="665"/>
      <c r="D179" s="665"/>
      <c r="E179" s="666"/>
      <c r="F179" s="671"/>
      <c r="G179" s="671"/>
      <c r="H179" s="671"/>
      <c r="I179" s="671"/>
      <c r="J179" s="671"/>
    </row>
    <row r="180" spans="2:10" s="637" customFormat="1" ht="13.5" customHeight="1">
      <c r="B180" s="593"/>
      <c r="C180" s="665"/>
      <c r="D180" s="665"/>
      <c r="E180" s="666"/>
      <c r="F180" s="671"/>
      <c r="G180" s="671"/>
      <c r="H180" s="671"/>
      <c r="I180" s="671"/>
      <c r="J180" s="671"/>
    </row>
    <row r="181" spans="2:10" s="637" customFormat="1" ht="13.5" customHeight="1">
      <c r="B181" s="593"/>
      <c r="C181" s="665"/>
      <c r="D181" s="665"/>
      <c r="E181" s="666"/>
      <c r="F181" s="671"/>
      <c r="G181" s="671"/>
      <c r="H181" s="671"/>
      <c r="I181" s="671"/>
      <c r="J181" s="671"/>
    </row>
    <row r="182" spans="2:10" s="637" customFormat="1" ht="13.5" customHeight="1">
      <c r="B182" s="593"/>
      <c r="C182" s="665"/>
      <c r="D182" s="665"/>
      <c r="E182" s="666"/>
      <c r="F182" s="671"/>
      <c r="G182" s="671"/>
      <c r="H182" s="671"/>
      <c r="I182" s="671"/>
      <c r="J182" s="671"/>
    </row>
    <row r="183" spans="2:10" s="637" customFormat="1" ht="13.5" customHeight="1">
      <c r="B183" s="593"/>
      <c r="C183" s="665"/>
      <c r="D183" s="665"/>
      <c r="E183" s="666"/>
      <c r="F183" s="671"/>
      <c r="G183" s="671"/>
      <c r="H183" s="671"/>
      <c r="I183" s="671"/>
      <c r="J183" s="671"/>
    </row>
    <row r="184" spans="2:10" s="637" customFormat="1" ht="13.5" customHeight="1">
      <c r="B184" s="593"/>
      <c r="C184" s="665"/>
      <c r="D184" s="665"/>
      <c r="E184" s="666"/>
      <c r="F184" s="671"/>
      <c r="G184" s="671"/>
      <c r="H184" s="671"/>
      <c r="I184" s="671"/>
      <c r="J184" s="671"/>
    </row>
    <row r="185" spans="2:10" s="637" customFormat="1" ht="13.5" customHeight="1">
      <c r="B185" s="593"/>
      <c r="C185" s="665"/>
      <c r="D185" s="665"/>
      <c r="E185" s="666"/>
      <c r="F185" s="671"/>
      <c r="G185" s="671"/>
      <c r="H185" s="671"/>
      <c r="I185" s="671"/>
      <c r="J185" s="671"/>
    </row>
    <row r="186" spans="2:10" s="637" customFormat="1" ht="13.5" customHeight="1">
      <c r="B186" s="593"/>
      <c r="C186" s="665"/>
      <c r="D186" s="665"/>
      <c r="E186" s="666"/>
      <c r="F186" s="671"/>
      <c r="G186" s="671"/>
      <c r="H186" s="671"/>
      <c r="I186" s="671"/>
      <c r="J186" s="671"/>
    </row>
    <row r="187" spans="2:10" s="637" customFormat="1" ht="13.5" customHeight="1">
      <c r="B187" s="593"/>
      <c r="C187" s="665"/>
      <c r="D187" s="665"/>
      <c r="E187" s="666"/>
      <c r="F187" s="671"/>
      <c r="G187" s="671"/>
      <c r="H187" s="671"/>
      <c r="I187" s="671"/>
      <c r="J187" s="671"/>
    </row>
    <row r="188" spans="2:10" s="637" customFormat="1" ht="13.5" customHeight="1">
      <c r="B188" s="593"/>
      <c r="C188" s="665"/>
      <c r="D188" s="665"/>
      <c r="E188" s="666"/>
      <c r="F188" s="671"/>
      <c r="G188" s="671"/>
      <c r="H188" s="671"/>
      <c r="I188" s="671"/>
      <c r="J188" s="671"/>
    </row>
    <row r="189" spans="2:10" s="637" customFormat="1" ht="13.5" customHeight="1">
      <c r="B189" s="593"/>
      <c r="C189" s="665"/>
      <c r="D189" s="665"/>
      <c r="E189" s="666"/>
      <c r="F189" s="671"/>
      <c r="G189" s="671"/>
      <c r="H189" s="671"/>
      <c r="I189" s="671"/>
      <c r="J189" s="671"/>
    </row>
    <row r="190" spans="2:10" s="637" customFormat="1" ht="13.5" customHeight="1">
      <c r="B190" s="593"/>
      <c r="C190" s="665"/>
      <c r="D190" s="665"/>
      <c r="E190" s="666"/>
      <c r="F190" s="671"/>
      <c r="G190" s="671"/>
      <c r="H190" s="671"/>
      <c r="I190" s="671"/>
      <c r="J190" s="671"/>
    </row>
    <row r="191" spans="2:10" s="637" customFormat="1" ht="13.5" customHeight="1">
      <c r="B191" s="593"/>
      <c r="C191" s="665"/>
      <c r="D191" s="665"/>
      <c r="E191" s="666"/>
      <c r="F191" s="671"/>
      <c r="G191" s="671"/>
      <c r="H191" s="671"/>
      <c r="I191" s="671"/>
      <c r="J191" s="671"/>
    </row>
    <row r="192" spans="2:10" s="637" customFormat="1" ht="13.5" customHeight="1">
      <c r="B192" s="593"/>
      <c r="C192" s="665"/>
      <c r="D192" s="665"/>
      <c r="E192" s="666"/>
      <c r="F192" s="671"/>
      <c r="G192" s="671"/>
      <c r="H192" s="671"/>
      <c r="I192" s="671"/>
      <c r="J192" s="671"/>
    </row>
    <row r="193" spans="2:10" s="637" customFormat="1" ht="13.5" customHeight="1">
      <c r="B193" s="593"/>
      <c r="C193" s="665"/>
      <c r="D193" s="665"/>
      <c r="E193" s="666"/>
      <c r="F193" s="671"/>
      <c r="G193" s="671"/>
      <c r="H193" s="671"/>
      <c r="I193" s="671"/>
      <c r="J193" s="671"/>
    </row>
    <row r="194" spans="2:10" s="677" customFormat="1" ht="13.5" customHeight="1">
      <c r="B194" s="673"/>
      <c r="C194" s="674"/>
      <c r="D194" s="674"/>
      <c r="E194" s="675"/>
      <c r="F194" s="676"/>
      <c r="G194" s="676"/>
      <c r="H194" s="676"/>
      <c r="I194" s="676"/>
      <c r="J194" s="676"/>
    </row>
    <row r="195" spans="2:10" s="677" customFormat="1" ht="13.5" customHeight="1">
      <c r="B195" s="673"/>
      <c r="C195" s="674"/>
      <c r="D195" s="674"/>
      <c r="E195" s="675"/>
      <c r="F195" s="676"/>
      <c r="G195" s="676"/>
      <c r="H195" s="676"/>
      <c r="I195" s="676"/>
      <c r="J195" s="676"/>
    </row>
    <row r="196" spans="2:10" s="677" customFormat="1" ht="13.5" customHeight="1">
      <c r="B196" s="673"/>
      <c r="C196" s="674"/>
      <c r="D196" s="674"/>
      <c r="E196" s="675"/>
      <c r="F196" s="676"/>
      <c r="G196" s="676"/>
      <c r="H196" s="676"/>
      <c r="I196" s="676"/>
      <c r="J196" s="676"/>
    </row>
    <row r="197" spans="2:10" s="677" customFormat="1" ht="13.5" customHeight="1">
      <c r="B197" s="673"/>
      <c r="C197" s="674"/>
      <c r="D197" s="674"/>
      <c r="E197" s="675"/>
      <c r="F197" s="676"/>
      <c r="G197" s="676"/>
      <c r="H197" s="676"/>
      <c r="I197" s="676"/>
      <c r="J197" s="676"/>
    </row>
    <row r="198" spans="2:10" s="677" customFormat="1" ht="13.5" customHeight="1">
      <c r="B198" s="673"/>
      <c r="C198" s="674"/>
      <c r="D198" s="674"/>
      <c r="E198" s="675"/>
      <c r="F198" s="676"/>
      <c r="G198" s="676"/>
      <c r="H198" s="676"/>
      <c r="I198" s="676"/>
      <c r="J198" s="676"/>
    </row>
    <row r="199" spans="2:10" s="677" customFormat="1" ht="13.5" customHeight="1">
      <c r="B199" s="673"/>
      <c r="C199" s="674"/>
      <c r="D199" s="674"/>
      <c r="E199" s="675"/>
      <c r="F199" s="676"/>
      <c r="G199" s="676"/>
      <c r="H199" s="676"/>
      <c r="I199" s="676"/>
      <c r="J199" s="676"/>
    </row>
    <row r="200" spans="2:10" s="677" customFormat="1" ht="13.5" customHeight="1">
      <c r="B200" s="673"/>
      <c r="C200" s="674"/>
      <c r="D200" s="674"/>
      <c r="E200" s="675"/>
      <c r="F200" s="676"/>
      <c r="G200" s="676"/>
      <c r="H200" s="676"/>
      <c r="I200" s="676"/>
      <c r="J200" s="676"/>
    </row>
    <row r="201" spans="2:10" s="677" customFormat="1" ht="13.5" customHeight="1">
      <c r="B201" s="673"/>
      <c r="C201" s="674"/>
      <c r="D201" s="674"/>
      <c r="E201" s="675"/>
      <c r="F201" s="676"/>
      <c r="G201" s="676"/>
      <c r="H201" s="676"/>
      <c r="I201" s="676"/>
      <c r="J201" s="676"/>
    </row>
    <row r="202" spans="2:10" s="677" customFormat="1" ht="13.5" customHeight="1">
      <c r="B202" s="673"/>
      <c r="C202" s="674"/>
      <c r="D202" s="674"/>
      <c r="E202" s="675"/>
      <c r="F202" s="676"/>
      <c r="G202" s="676"/>
      <c r="H202" s="676"/>
      <c r="I202" s="676"/>
      <c r="J202" s="676"/>
    </row>
    <row r="203" spans="2:10" s="677" customFormat="1" ht="13.5" customHeight="1">
      <c r="B203" s="673"/>
      <c r="C203" s="674"/>
      <c r="D203" s="674"/>
      <c r="E203" s="675"/>
      <c r="F203" s="676"/>
      <c r="G203" s="676"/>
      <c r="H203" s="676"/>
      <c r="I203" s="676"/>
      <c r="J203" s="676"/>
    </row>
    <row r="204" spans="2:10" s="677" customFormat="1" ht="13.5" customHeight="1">
      <c r="B204" s="673"/>
      <c r="C204" s="674"/>
      <c r="D204" s="674"/>
      <c r="E204" s="675"/>
      <c r="F204" s="676"/>
      <c r="G204" s="676"/>
      <c r="H204" s="676"/>
      <c r="I204" s="676"/>
      <c r="J204" s="676"/>
    </row>
    <row r="205" spans="2:10" s="677" customFormat="1" ht="13.5" customHeight="1">
      <c r="B205" s="673"/>
      <c r="C205" s="674"/>
      <c r="D205" s="674"/>
      <c r="E205" s="675"/>
      <c r="F205" s="676"/>
      <c r="G205" s="676"/>
      <c r="H205" s="676"/>
      <c r="I205" s="676"/>
      <c r="J205" s="676"/>
    </row>
    <row r="206" spans="2:10" s="677" customFormat="1" ht="13.5" customHeight="1">
      <c r="B206" s="673"/>
      <c r="C206" s="674"/>
      <c r="D206" s="674"/>
      <c r="E206" s="675"/>
      <c r="F206" s="676"/>
      <c r="G206" s="676"/>
      <c r="H206" s="676"/>
      <c r="I206" s="676"/>
      <c r="J206" s="676"/>
    </row>
    <row r="207" spans="2:10" s="677" customFormat="1" ht="13.5" customHeight="1">
      <c r="B207" s="673"/>
      <c r="C207" s="674"/>
      <c r="D207" s="674"/>
      <c r="E207" s="675"/>
      <c r="F207" s="676"/>
      <c r="G207" s="676"/>
      <c r="H207" s="676"/>
      <c r="I207" s="676"/>
      <c r="J207" s="676"/>
    </row>
    <row r="208" spans="2:10" s="677" customFormat="1" ht="13.5" customHeight="1">
      <c r="B208" s="673"/>
      <c r="C208" s="674"/>
      <c r="D208" s="674"/>
      <c r="E208" s="675"/>
      <c r="F208" s="676"/>
      <c r="G208" s="676"/>
      <c r="H208" s="676"/>
      <c r="I208" s="676"/>
      <c r="J208" s="676"/>
    </row>
    <row r="209" spans="2:10" s="677" customFormat="1" ht="13.5" customHeight="1">
      <c r="B209" s="673"/>
      <c r="C209" s="674"/>
      <c r="D209" s="674"/>
      <c r="E209" s="675"/>
      <c r="F209" s="676"/>
      <c r="G209" s="676"/>
      <c r="H209" s="676"/>
      <c r="I209" s="676"/>
      <c r="J209" s="676"/>
    </row>
    <row r="210" spans="2:10" s="677" customFormat="1" ht="13.5" customHeight="1">
      <c r="B210" s="673"/>
      <c r="C210" s="674"/>
      <c r="D210" s="674"/>
      <c r="E210" s="675"/>
      <c r="F210" s="676"/>
      <c r="G210" s="676"/>
      <c r="H210" s="676"/>
      <c r="I210" s="676"/>
      <c r="J210" s="676"/>
    </row>
    <row r="211" spans="2:10" s="677" customFormat="1" ht="13.5" customHeight="1">
      <c r="B211" s="673"/>
      <c r="C211" s="674"/>
      <c r="D211" s="674"/>
      <c r="E211" s="675"/>
      <c r="F211" s="676"/>
      <c r="G211" s="676"/>
      <c r="H211" s="676"/>
      <c r="I211" s="676"/>
      <c r="J211" s="676"/>
    </row>
    <row r="212" spans="2:10" s="677" customFormat="1" ht="13.5" customHeight="1">
      <c r="B212" s="673"/>
      <c r="C212" s="674"/>
      <c r="D212" s="674"/>
      <c r="E212" s="675"/>
      <c r="F212" s="676"/>
      <c r="G212" s="676"/>
      <c r="H212" s="676"/>
      <c r="I212" s="676"/>
      <c r="J212" s="676"/>
    </row>
    <row r="213" spans="2:10" s="677" customFormat="1" ht="13.5" customHeight="1">
      <c r="B213" s="673"/>
      <c r="C213" s="674"/>
      <c r="D213" s="674"/>
      <c r="E213" s="675"/>
      <c r="F213" s="676"/>
      <c r="G213" s="676"/>
      <c r="H213" s="676"/>
      <c r="I213" s="676"/>
      <c r="J213" s="676"/>
    </row>
    <row r="214" spans="2:10" s="677" customFormat="1" ht="13.5" customHeight="1">
      <c r="B214" s="673"/>
      <c r="C214" s="674"/>
      <c r="D214" s="674"/>
      <c r="E214" s="675"/>
      <c r="F214" s="676"/>
      <c r="G214" s="676"/>
      <c r="H214" s="676"/>
      <c r="I214" s="676"/>
      <c r="J214" s="676"/>
    </row>
    <row r="215" spans="2:10" s="677" customFormat="1" ht="13.5" customHeight="1">
      <c r="B215" s="673"/>
      <c r="C215" s="674"/>
      <c r="D215" s="674"/>
      <c r="E215" s="675"/>
      <c r="F215" s="676"/>
      <c r="G215" s="676"/>
      <c r="H215" s="676"/>
      <c r="I215" s="676"/>
      <c r="J215" s="676"/>
    </row>
    <row r="216" spans="2:10" s="677" customFormat="1" ht="13.5" customHeight="1">
      <c r="B216" s="673"/>
      <c r="C216" s="674"/>
      <c r="D216" s="674"/>
      <c r="E216" s="675"/>
      <c r="F216" s="676"/>
      <c r="G216" s="676"/>
      <c r="H216" s="676"/>
      <c r="I216" s="676"/>
      <c r="J216" s="676"/>
    </row>
    <row r="217" spans="2:10" s="677" customFormat="1" ht="13.5" customHeight="1">
      <c r="B217" s="673"/>
      <c r="C217" s="674"/>
      <c r="D217" s="674"/>
      <c r="E217" s="675"/>
      <c r="F217" s="676"/>
      <c r="G217" s="676"/>
      <c r="H217" s="676"/>
      <c r="I217" s="676"/>
      <c r="J217" s="676"/>
    </row>
    <row r="218" spans="2:10" s="677" customFormat="1" ht="13.5" customHeight="1">
      <c r="B218" s="673"/>
      <c r="C218" s="674"/>
      <c r="D218" s="674"/>
      <c r="E218" s="675"/>
      <c r="F218" s="676"/>
      <c r="G218" s="676"/>
      <c r="H218" s="676"/>
      <c r="I218" s="676"/>
      <c r="J218" s="676"/>
    </row>
    <row r="219" spans="2:10" s="677" customFormat="1" ht="13.5" customHeight="1">
      <c r="B219" s="673"/>
      <c r="C219" s="674"/>
      <c r="D219" s="674"/>
      <c r="E219" s="675"/>
      <c r="F219" s="676"/>
      <c r="G219" s="676"/>
      <c r="H219" s="676"/>
      <c r="I219" s="676"/>
      <c r="J219" s="676"/>
    </row>
    <row r="220" spans="2:10" s="677" customFormat="1" ht="13.5" customHeight="1">
      <c r="B220" s="673"/>
      <c r="C220" s="674"/>
      <c r="D220" s="674"/>
      <c r="E220" s="675"/>
      <c r="F220" s="676"/>
      <c r="G220" s="676"/>
      <c r="H220" s="676"/>
      <c r="I220" s="676"/>
      <c r="J220" s="676"/>
    </row>
    <row r="221" spans="2:10" s="677" customFormat="1" ht="13.5" customHeight="1">
      <c r="B221" s="673"/>
      <c r="C221" s="674"/>
      <c r="D221" s="674"/>
      <c r="E221" s="675"/>
      <c r="F221" s="676"/>
      <c r="G221" s="676"/>
      <c r="H221" s="676"/>
      <c r="I221" s="676"/>
      <c r="J221" s="676"/>
    </row>
    <row r="222" spans="2:10" s="677" customFormat="1" ht="13.5" customHeight="1">
      <c r="B222" s="673"/>
      <c r="C222" s="674"/>
      <c r="D222" s="674"/>
      <c r="E222" s="675"/>
      <c r="F222" s="676"/>
      <c r="G222" s="676"/>
      <c r="H222" s="676"/>
      <c r="I222" s="676"/>
      <c r="J222" s="676"/>
    </row>
    <row r="223" spans="2:10" s="677" customFormat="1" ht="16.5">
      <c r="B223" s="673"/>
      <c r="C223" s="674"/>
      <c r="D223" s="674"/>
      <c r="E223" s="675"/>
      <c r="F223" s="676"/>
      <c r="G223" s="676"/>
      <c r="H223" s="676"/>
      <c r="I223" s="676"/>
      <c r="J223" s="676"/>
    </row>
    <row r="224" spans="2:10" s="677" customFormat="1" ht="16.5">
      <c r="B224" s="673"/>
      <c r="C224" s="674"/>
      <c r="D224" s="674"/>
      <c r="E224" s="675"/>
      <c r="F224" s="676"/>
      <c r="G224" s="676"/>
      <c r="H224" s="676"/>
      <c r="I224" s="676"/>
      <c r="J224" s="676"/>
    </row>
    <row r="225" spans="2:10" s="677" customFormat="1" ht="16.5">
      <c r="B225" s="673"/>
      <c r="C225" s="674"/>
      <c r="D225" s="674"/>
      <c r="E225" s="675"/>
      <c r="F225" s="676"/>
      <c r="G225" s="676"/>
      <c r="H225" s="676"/>
      <c r="I225" s="676"/>
      <c r="J225" s="676"/>
    </row>
    <row r="226" spans="2:10" s="677" customFormat="1" ht="16.5">
      <c r="B226" s="673"/>
      <c r="C226" s="674"/>
      <c r="D226" s="674"/>
      <c r="E226" s="675"/>
      <c r="F226" s="676"/>
      <c r="G226" s="676"/>
      <c r="H226" s="676"/>
      <c r="I226" s="676"/>
      <c r="J226" s="676"/>
    </row>
    <row r="227" spans="2:10" s="677" customFormat="1" ht="16.5">
      <c r="B227" s="673"/>
      <c r="C227" s="674"/>
      <c r="D227" s="674"/>
      <c r="E227" s="675"/>
      <c r="F227" s="676"/>
      <c r="G227" s="676"/>
      <c r="H227" s="676"/>
      <c r="I227" s="676"/>
      <c r="J227" s="676"/>
    </row>
    <row r="228" spans="2:10" s="677" customFormat="1" ht="16.5">
      <c r="B228" s="673"/>
      <c r="C228" s="674"/>
      <c r="D228" s="674"/>
      <c r="E228" s="675"/>
      <c r="F228" s="676"/>
      <c r="G228" s="676"/>
      <c r="H228" s="676"/>
      <c r="I228" s="676"/>
      <c r="J228" s="676"/>
    </row>
    <row r="229" spans="2:10" s="677" customFormat="1" ht="16.5">
      <c r="B229" s="673"/>
      <c r="C229" s="674"/>
      <c r="D229" s="674"/>
      <c r="E229" s="675"/>
      <c r="F229" s="676"/>
      <c r="G229" s="676"/>
      <c r="H229" s="676"/>
      <c r="I229" s="676"/>
      <c r="J229" s="676"/>
    </row>
    <row r="230" spans="2:10" s="677" customFormat="1" ht="16.5">
      <c r="B230" s="673"/>
      <c r="C230" s="674"/>
      <c r="D230" s="674"/>
      <c r="E230" s="675"/>
      <c r="F230" s="676"/>
      <c r="G230" s="676"/>
      <c r="H230" s="676"/>
      <c r="I230" s="676"/>
      <c r="J230" s="676"/>
    </row>
    <row r="231" spans="2:10" s="677" customFormat="1" ht="16.5">
      <c r="B231" s="673"/>
      <c r="C231" s="674"/>
      <c r="D231" s="674"/>
      <c r="E231" s="675"/>
      <c r="F231" s="676"/>
      <c r="G231" s="676"/>
      <c r="H231" s="676"/>
      <c r="I231" s="676"/>
      <c r="J231" s="676"/>
    </row>
    <row r="232" spans="2:10" s="677" customFormat="1" ht="16.5">
      <c r="B232" s="673"/>
      <c r="C232" s="674"/>
      <c r="D232" s="674"/>
      <c r="E232" s="675"/>
      <c r="F232" s="676"/>
      <c r="G232" s="676"/>
      <c r="H232" s="676"/>
      <c r="I232" s="676"/>
      <c r="J232" s="676"/>
    </row>
    <row r="233" spans="2:10" s="677" customFormat="1" ht="16.5">
      <c r="B233" s="673"/>
      <c r="C233" s="674"/>
      <c r="D233" s="674"/>
      <c r="E233" s="675"/>
      <c r="F233" s="676"/>
      <c r="G233" s="676"/>
      <c r="H233" s="676"/>
      <c r="I233" s="676"/>
      <c r="J233" s="676"/>
    </row>
    <row r="234" spans="2:10" s="677" customFormat="1" ht="16.5">
      <c r="B234" s="673"/>
      <c r="C234" s="674"/>
      <c r="D234" s="674"/>
      <c r="E234" s="675"/>
      <c r="F234" s="676"/>
      <c r="G234" s="676"/>
      <c r="H234" s="676"/>
      <c r="I234" s="676"/>
      <c r="J234" s="676"/>
    </row>
    <row r="235" spans="2:10" s="677" customFormat="1" ht="16.5">
      <c r="B235" s="673"/>
      <c r="C235" s="674"/>
      <c r="D235" s="674"/>
      <c r="E235" s="675"/>
      <c r="F235" s="676"/>
      <c r="G235" s="676"/>
      <c r="H235" s="676"/>
      <c r="I235" s="676"/>
      <c r="J235" s="676"/>
    </row>
    <row r="236" spans="2:10" s="677" customFormat="1" ht="16.5">
      <c r="B236" s="673"/>
      <c r="C236" s="674"/>
      <c r="D236" s="674"/>
      <c r="E236" s="675"/>
      <c r="F236" s="676"/>
      <c r="G236" s="676"/>
      <c r="H236" s="676"/>
      <c r="I236" s="676"/>
      <c r="J236" s="676"/>
    </row>
    <row r="237" spans="2:10" s="677" customFormat="1" ht="16.5">
      <c r="B237" s="673"/>
      <c r="C237" s="674"/>
      <c r="D237" s="674"/>
      <c r="E237" s="675"/>
      <c r="F237" s="676"/>
      <c r="G237" s="676"/>
      <c r="H237" s="676"/>
      <c r="I237" s="676"/>
      <c r="J237" s="676"/>
    </row>
    <row r="238" spans="2:10" s="677" customFormat="1" ht="16.5">
      <c r="B238" s="673"/>
      <c r="C238" s="674"/>
      <c r="D238" s="674"/>
      <c r="E238" s="675"/>
      <c r="F238" s="676"/>
      <c r="G238" s="676"/>
      <c r="H238" s="676"/>
      <c r="I238" s="676"/>
      <c r="J238" s="676"/>
    </row>
    <row r="239" spans="2:10" s="677" customFormat="1" ht="16.5">
      <c r="B239" s="673"/>
      <c r="C239" s="674"/>
      <c r="D239" s="674"/>
      <c r="E239" s="675"/>
      <c r="F239" s="676"/>
      <c r="G239" s="676"/>
      <c r="H239" s="676"/>
      <c r="I239" s="676"/>
      <c r="J239" s="676"/>
    </row>
    <row r="240" spans="2:10" s="677" customFormat="1" ht="16.5">
      <c r="B240" s="673"/>
      <c r="C240" s="674"/>
      <c r="D240" s="674"/>
      <c r="E240" s="675"/>
      <c r="F240" s="676"/>
      <c r="G240" s="676"/>
      <c r="H240" s="676"/>
      <c r="I240" s="676"/>
      <c r="J240" s="676"/>
    </row>
  </sheetData>
  <sheetProtection/>
  <mergeCells count="7">
    <mergeCell ref="E97:G97"/>
    <mergeCell ref="E98:G98"/>
    <mergeCell ref="A4:B4"/>
    <mergeCell ref="B5:G5"/>
    <mergeCell ref="A18:A20"/>
    <mergeCell ref="A6:J6"/>
    <mergeCell ref="A15:A17"/>
  </mergeCells>
  <printOptions horizontalCentered="1" verticalCentered="1"/>
  <pageMargins left="0.1968503937007874" right="0" top="0.5118110236220472" bottom="0.5511811023622047" header="0.35433070866141736" footer="0.5118110236220472"/>
  <pageSetup horizontalDpi="600" verticalDpi="6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B37"/>
  <sheetViews>
    <sheetView zoomScalePageLayoutView="0" workbookViewId="0" topLeftCell="A2">
      <selection activeCell="A9" sqref="A9"/>
    </sheetView>
  </sheetViews>
  <sheetFormatPr defaultColWidth="10.8515625" defaultRowHeight="12.75"/>
  <cols>
    <col min="1" max="1" width="15.8515625" style="7" customWidth="1"/>
    <col min="2" max="2" width="16.421875" style="7" customWidth="1"/>
    <col min="3" max="3" width="12.140625" style="7" customWidth="1"/>
    <col min="4" max="4" width="14.421875" style="7" customWidth="1"/>
    <col min="5" max="5" width="11.57421875" style="7" customWidth="1"/>
    <col min="6" max="6" width="12.140625" style="7" customWidth="1"/>
    <col min="7" max="7" width="12.421875" style="7" customWidth="1"/>
    <col min="8" max="8" width="12.57421875" style="7" customWidth="1"/>
    <col min="9" max="9" width="9.8515625" style="7" customWidth="1"/>
    <col min="10" max="10" width="12.57421875" style="7" customWidth="1"/>
    <col min="11" max="11" width="13.421875" style="7" customWidth="1"/>
    <col min="12" max="12" width="11.421875" style="7" customWidth="1"/>
    <col min="13" max="13" width="13.421875" style="7" customWidth="1"/>
    <col min="14" max="14" width="12.57421875" style="7" customWidth="1"/>
    <col min="15" max="15" width="9.8515625" style="7" customWidth="1"/>
    <col min="16" max="16" width="10.421875" style="7" customWidth="1"/>
    <col min="17" max="17" width="11.8515625" style="7" customWidth="1"/>
    <col min="18" max="18" width="11.140625" style="7" customWidth="1"/>
    <col min="19" max="19" width="11.421875" style="7" customWidth="1"/>
    <col min="20" max="20" width="9.140625" style="7" bestFit="1" customWidth="1"/>
    <col min="21" max="21" width="11.8515625" style="7" customWidth="1"/>
    <col min="22" max="22" width="9.140625" style="7" bestFit="1" customWidth="1"/>
    <col min="23" max="23" width="9.140625" style="7" customWidth="1"/>
    <col min="24" max="24" width="9.57421875" style="7" customWidth="1"/>
    <col min="25" max="25" width="11.8515625" style="7" customWidth="1"/>
    <col min="26" max="26" width="10.00390625" style="7" customWidth="1"/>
    <col min="27" max="27" width="13.140625" style="7" customWidth="1"/>
    <col min="28" max="28" width="12.8515625" style="7" customWidth="1"/>
    <col min="29" max="29" width="11.140625" style="7" customWidth="1"/>
    <col min="30" max="30" width="14.00390625" style="7" customWidth="1"/>
    <col min="31" max="31" width="10.8515625" style="7" customWidth="1"/>
    <col min="32" max="32" width="13.140625" style="7" customWidth="1"/>
    <col min="33" max="33" width="9.8515625" style="7" customWidth="1"/>
    <col min="34" max="34" width="11.140625" style="7" customWidth="1"/>
    <col min="35" max="36" width="9.8515625" style="7" customWidth="1"/>
    <col min="37" max="37" width="10.8515625" style="7" customWidth="1"/>
    <col min="38" max="38" width="13.140625" style="7" customWidth="1"/>
    <col min="39" max="39" width="10.140625" style="7" customWidth="1"/>
    <col min="40" max="40" width="11.140625" style="7" customWidth="1"/>
    <col min="41" max="42" width="9.8515625" style="7" customWidth="1"/>
    <col min="43" max="43" width="10.8515625" style="7" customWidth="1"/>
    <col min="44" max="44" width="13.140625" style="7" customWidth="1"/>
    <col min="45" max="45" width="10.140625" style="7" customWidth="1"/>
    <col min="46" max="46" width="11.140625" style="7" customWidth="1"/>
    <col min="47" max="48" width="9.8515625" style="7" customWidth="1"/>
    <col min="49" max="49" width="10.421875" style="5" customWidth="1"/>
    <col min="50" max="50" width="11.140625" style="5" customWidth="1"/>
    <col min="51" max="51" width="9.140625" style="5" customWidth="1"/>
    <col min="52" max="52" width="10.421875" style="5" customWidth="1"/>
    <col min="53" max="53" width="11.140625" style="5" customWidth="1"/>
    <col min="54" max="54" width="7.8515625" style="5" customWidth="1"/>
    <col min="55" max="58" width="10.140625" style="7" customWidth="1"/>
    <col min="59" max="59" width="13.00390625" style="7" customWidth="1"/>
    <col min="60" max="60" width="13.140625" style="7" customWidth="1"/>
    <col min="61" max="61" width="9.8515625" style="7" customWidth="1"/>
    <col min="62" max="62" width="9.140625" style="7" bestFit="1" customWidth="1"/>
    <col min="63" max="74" width="10.140625" style="7" customWidth="1"/>
    <col min="75" max="75" width="11.140625" style="7" customWidth="1"/>
    <col min="76" max="76" width="9.140625" style="7" bestFit="1" customWidth="1"/>
    <col min="77" max="77" width="11.140625" style="7" bestFit="1" customWidth="1"/>
    <col min="78" max="84" width="9.140625" style="7" bestFit="1" customWidth="1"/>
    <col min="85" max="86" width="11.421875" style="7" customWidth="1"/>
    <col min="87" max="87" width="9.140625" style="7" bestFit="1" customWidth="1"/>
    <col min="88" max="88" width="10.8515625" style="7" customWidth="1"/>
    <col min="89" max="89" width="9.140625" style="7" bestFit="1" customWidth="1"/>
    <col min="90" max="90" width="10.8515625" style="7" customWidth="1"/>
    <col min="91" max="94" width="9.140625" style="7" customWidth="1"/>
    <col min="95" max="95" width="11.140625" style="7" customWidth="1"/>
    <col min="96" max="96" width="9.140625" style="7" customWidth="1"/>
    <col min="97" max="97" width="11.140625" style="7" bestFit="1" customWidth="1"/>
    <col min="98" max="101" width="9.140625" style="7" customWidth="1"/>
    <col min="102" max="102" width="11.140625" style="7" customWidth="1"/>
    <col min="103" max="103" width="9.140625" style="7" customWidth="1"/>
    <col min="104" max="104" width="11.140625" style="7" bestFit="1" customWidth="1"/>
    <col min="105" max="105" width="11.57421875" style="7" customWidth="1"/>
    <col min="106" max="109" width="9.140625" style="7" customWidth="1"/>
    <col min="110" max="110" width="9.140625" style="7" bestFit="1" customWidth="1"/>
    <col min="111" max="112" width="9.140625" style="7" customWidth="1"/>
    <col min="113" max="114" width="9.140625" style="7" bestFit="1" customWidth="1"/>
    <col min="115" max="115" width="10.00390625" style="7" customWidth="1"/>
    <col min="116" max="117" width="9.140625" style="7" bestFit="1" customWidth="1"/>
    <col min="118" max="118" width="10.57421875" style="7" customWidth="1"/>
    <col min="119" max="119" width="9.8515625" style="7" customWidth="1"/>
    <col min="120" max="120" width="10.140625" style="5" customWidth="1"/>
    <col min="121" max="123" width="10.00390625" style="7" customWidth="1"/>
    <col min="124" max="125" width="9.140625" style="7" customWidth="1"/>
    <col min="126" max="128" width="10.00390625" style="7" customWidth="1"/>
    <col min="129" max="130" width="9.140625" style="7" customWidth="1"/>
    <col min="131" max="131" width="10.421875" style="5" customWidth="1"/>
    <col min="132" max="133" width="10.8515625" style="5" customWidth="1"/>
    <col min="134" max="134" width="10.421875" style="5" customWidth="1"/>
    <col min="135" max="136" width="10.8515625" style="5" customWidth="1"/>
    <col min="137" max="139" width="9.140625" style="7" customWidth="1"/>
    <col min="140" max="140" width="11.8515625" style="7" customWidth="1"/>
    <col min="141" max="141" width="9.140625" style="7" customWidth="1"/>
    <col min="142" max="142" width="10.421875" style="5" customWidth="1"/>
    <col min="143" max="143" width="10.00390625" style="5" customWidth="1"/>
    <col min="144" max="144" width="10.140625" style="5" customWidth="1"/>
    <col min="145" max="146" width="9.140625" style="5" customWidth="1"/>
    <col min="147" max="147" width="10.57421875" style="5" customWidth="1"/>
    <col min="148" max="148" width="11.140625" style="5" customWidth="1"/>
    <col min="149" max="149" width="10.421875" style="5" customWidth="1"/>
    <col min="150" max="150" width="11.140625" style="5" customWidth="1"/>
    <col min="151" max="151" width="10.8515625" style="5" customWidth="1"/>
    <col min="152" max="153" width="10.57421875" style="5" customWidth="1"/>
    <col min="154" max="154" width="10.8515625" style="5" customWidth="1"/>
    <col min="155" max="156" width="10.140625" style="5" customWidth="1"/>
    <col min="157" max="157" width="10.8515625" style="5" customWidth="1"/>
    <col min="158" max="159" width="9.140625" style="5" customWidth="1"/>
    <col min="160" max="160" width="11.57421875" style="5" customWidth="1"/>
    <col min="161" max="161" width="9.140625" style="5" customWidth="1"/>
    <col min="162" max="162" width="9.00390625" style="5" customWidth="1"/>
    <col min="163" max="163" width="11.8515625" style="5" customWidth="1"/>
    <col min="164" max="164" width="12.140625" style="5" customWidth="1"/>
    <col min="165" max="165" width="12.00390625" style="5" customWidth="1"/>
    <col min="166" max="167" width="9.140625" style="5" customWidth="1"/>
    <col min="168" max="168" width="10.421875" style="5" customWidth="1"/>
    <col min="169" max="169" width="9.00390625" style="5" customWidth="1"/>
    <col min="170" max="170" width="11.8515625" style="5" customWidth="1"/>
    <col min="171" max="171" width="12.140625" style="5" customWidth="1"/>
    <col min="172" max="173" width="9.140625" style="5" customWidth="1"/>
    <col min="174" max="174" width="10.421875" style="5" customWidth="1"/>
    <col min="175" max="175" width="9.00390625" style="5" customWidth="1"/>
    <col min="176" max="176" width="11.8515625" style="5" customWidth="1"/>
    <col min="177" max="177" width="12.140625" style="5" customWidth="1"/>
    <col min="178" max="178" width="9.140625" style="5" customWidth="1"/>
    <col min="179" max="179" width="12.8515625" style="5" customWidth="1"/>
    <col min="180" max="180" width="13.28125" style="5" customWidth="1"/>
    <col min="181" max="181" width="9.140625" style="5" customWidth="1"/>
    <col min="182" max="183" width="12.8515625" style="5" customWidth="1"/>
    <col min="184" max="184" width="9.140625" style="5" customWidth="1"/>
    <col min="185" max="16384" width="10.8515625" style="5" customWidth="1"/>
  </cols>
  <sheetData>
    <row r="1" ht="12.75">
      <c r="A1" s="7">
        <v>1</v>
      </c>
    </row>
    <row r="5" spans="1:141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BC5" s="5"/>
      <c r="BD5" s="5"/>
      <c r="BE5" s="5"/>
      <c r="BF5" s="5"/>
      <c r="BG5" s="5"/>
      <c r="BH5" s="5"/>
      <c r="BI5" s="5"/>
      <c r="BJ5" s="5"/>
      <c r="BK5" s="21"/>
      <c r="BL5" s="21"/>
      <c r="BM5" s="21"/>
      <c r="BN5" s="21"/>
      <c r="BO5" s="21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Q5" s="5"/>
      <c r="DR5" s="5"/>
      <c r="DS5" s="5"/>
      <c r="DT5" s="5"/>
      <c r="DU5" s="5"/>
      <c r="DV5" s="5"/>
      <c r="DW5" s="5"/>
      <c r="DX5" s="5"/>
      <c r="DY5" s="5"/>
      <c r="DZ5" s="5"/>
      <c r="EG5" s="5"/>
      <c r="EH5" s="5"/>
      <c r="EI5" s="5"/>
      <c r="EJ5" s="5"/>
      <c r="EK5" s="5"/>
    </row>
    <row r="6" spans="1:184" s="8" customFormat="1" ht="12.75" customHeight="1">
      <c r="A6" s="835" t="s">
        <v>655</v>
      </c>
      <c r="B6" s="829" t="s">
        <v>458</v>
      </c>
      <c r="C6" s="833" t="s">
        <v>459</v>
      </c>
      <c r="D6" s="829" t="s">
        <v>656</v>
      </c>
      <c r="E6" s="829" t="s">
        <v>460</v>
      </c>
      <c r="F6" s="833" t="s">
        <v>459</v>
      </c>
      <c r="G6" s="829" t="s">
        <v>657</v>
      </c>
      <c r="H6" s="831" t="s">
        <v>999</v>
      </c>
      <c r="I6" s="833" t="s">
        <v>459</v>
      </c>
      <c r="J6" s="829" t="s">
        <v>658</v>
      </c>
      <c r="K6" s="831" t="s">
        <v>1000</v>
      </c>
      <c r="L6" s="833" t="s">
        <v>461</v>
      </c>
      <c r="M6" s="824" t="s">
        <v>659</v>
      </c>
      <c r="N6" s="824" t="s">
        <v>464</v>
      </c>
      <c r="O6" s="827" t="s">
        <v>461</v>
      </c>
      <c r="P6" s="831" t="s">
        <v>660</v>
      </c>
      <c r="Q6" s="824" t="s">
        <v>463</v>
      </c>
      <c r="R6" s="827" t="s">
        <v>461</v>
      </c>
      <c r="S6" s="831" t="s">
        <v>466</v>
      </c>
      <c r="T6" s="824" t="s">
        <v>661</v>
      </c>
      <c r="U6" s="824" t="s">
        <v>662</v>
      </c>
      <c r="V6" s="824" t="s">
        <v>663</v>
      </c>
      <c r="W6" s="824" t="s">
        <v>664</v>
      </c>
      <c r="X6" s="827" t="s">
        <v>461</v>
      </c>
      <c r="Y6" s="831" t="s">
        <v>467</v>
      </c>
      <c r="Z6" s="824" t="s">
        <v>665</v>
      </c>
      <c r="AA6" s="824" t="s">
        <v>666</v>
      </c>
      <c r="AB6" s="824" t="s">
        <v>667</v>
      </c>
      <c r="AC6" s="824" t="s">
        <v>668</v>
      </c>
      <c r="AD6" s="827" t="s">
        <v>461</v>
      </c>
      <c r="AE6" s="831" t="s">
        <v>669</v>
      </c>
      <c r="AF6" s="824" t="s">
        <v>671</v>
      </c>
      <c r="AG6" s="827" t="s">
        <v>461</v>
      </c>
      <c r="AH6" s="831" t="s">
        <v>672</v>
      </c>
      <c r="AI6" s="824" t="s">
        <v>14</v>
      </c>
      <c r="AJ6" s="827" t="s">
        <v>461</v>
      </c>
      <c r="AK6" s="831" t="s">
        <v>670</v>
      </c>
      <c r="AL6" s="824" t="s">
        <v>10</v>
      </c>
      <c r="AM6" s="827" t="s">
        <v>461</v>
      </c>
      <c r="AN6" s="831" t="s">
        <v>673</v>
      </c>
      <c r="AO6" s="824" t="s">
        <v>11</v>
      </c>
      <c r="AP6" s="827" t="s">
        <v>461</v>
      </c>
      <c r="AQ6" s="831" t="s">
        <v>468</v>
      </c>
      <c r="AR6" s="824" t="s">
        <v>122</v>
      </c>
      <c r="AS6" s="827" t="s">
        <v>461</v>
      </c>
      <c r="AT6" s="831" t="s">
        <v>473</v>
      </c>
      <c r="AU6" s="824" t="s">
        <v>123</v>
      </c>
      <c r="AV6" s="827" t="s">
        <v>461</v>
      </c>
      <c r="AW6" s="829" t="s">
        <v>462</v>
      </c>
      <c r="AX6" s="829" t="s">
        <v>700</v>
      </c>
      <c r="AY6" s="827" t="s">
        <v>461</v>
      </c>
      <c r="AZ6" s="829" t="s">
        <v>465</v>
      </c>
      <c r="BA6" s="829" t="s">
        <v>701</v>
      </c>
      <c r="BB6" s="833" t="s">
        <v>461</v>
      </c>
      <c r="BC6" s="831" t="s">
        <v>674</v>
      </c>
      <c r="BD6" s="824" t="s">
        <v>124</v>
      </c>
      <c r="BE6" s="824" t="s">
        <v>125</v>
      </c>
      <c r="BF6" s="827" t="s">
        <v>461</v>
      </c>
      <c r="BG6" s="831" t="s">
        <v>675</v>
      </c>
      <c r="BH6" s="824" t="s">
        <v>126</v>
      </c>
      <c r="BI6" s="824" t="s">
        <v>127</v>
      </c>
      <c r="BJ6" s="827" t="s">
        <v>461</v>
      </c>
      <c r="BK6" s="831" t="s">
        <v>128</v>
      </c>
      <c r="BL6" s="824" t="s">
        <v>129</v>
      </c>
      <c r="BM6" s="824" t="s">
        <v>130</v>
      </c>
      <c r="BN6" s="824" t="s">
        <v>131</v>
      </c>
      <c r="BO6" s="824" t="s">
        <v>132</v>
      </c>
      <c r="BP6" s="827" t="s">
        <v>461</v>
      </c>
      <c r="BQ6" s="831" t="s">
        <v>133</v>
      </c>
      <c r="BR6" s="824" t="s">
        <v>134</v>
      </c>
      <c r="BS6" s="824" t="s">
        <v>135</v>
      </c>
      <c r="BT6" s="824" t="s">
        <v>136</v>
      </c>
      <c r="BU6" s="824" t="s">
        <v>137</v>
      </c>
      <c r="BV6" s="827" t="s">
        <v>461</v>
      </c>
      <c r="BW6" s="829" t="s">
        <v>659</v>
      </c>
      <c r="BX6" s="826" t="s">
        <v>806</v>
      </c>
      <c r="BY6" s="826" t="s">
        <v>807</v>
      </c>
      <c r="BZ6" s="826" t="s">
        <v>808</v>
      </c>
      <c r="CA6" s="826" t="s">
        <v>809</v>
      </c>
      <c r="CB6" s="824" t="s">
        <v>676</v>
      </c>
      <c r="CC6" s="824" t="s">
        <v>677</v>
      </c>
      <c r="CD6" s="826" t="s">
        <v>100</v>
      </c>
      <c r="CE6" s="824" t="s">
        <v>679</v>
      </c>
      <c r="CF6" s="827" t="s">
        <v>461</v>
      </c>
      <c r="CG6" s="829" t="s">
        <v>660</v>
      </c>
      <c r="CH6" s="826" t="s">
        <v>810</v>
      </c>
      <c r="CI6" s="826" t="s">
        <v>811</v>
      </c>
      <c r="CJ6" s="826" t="s">
        <v>812</v>
      </c>
      <c r="CK6" s="826" t="s">
        <v>813</v>
      </c>
      <c r="CL6" s="826" t="s">
        <v>680</v>
      </c>
      <c r="CM6" s="824" t="s">
        <v>681</v>
      </c>
      <c r="CN6" s="826" t="s">
        <v>101</v>
      </c>
      <c r="CO6" s="824" t="s">
        <v>683</v>
      </c>
      <c r="CP6" s="827" t="s">
        <v>461</v>
      </c>
      <c r="CQ6" s="829" t="s">
        <v>138</v>
      </c>
      <c r="CR6" s="824" t="s">
        <v>139</v>
      </c>
      <c r="CS6" s="824" t="s">
        <v>140</v>
      </c>
      <c r="CT6" s="824" t="s">
        <v>143</v>
      </c>
      <c r="CU6" s="824" t="s">
        <v>141</v>
      </c>
      <c r="CV6" s="824" t="s">
        <v>142</v>
      </c>
      <c r="CW6" s="824" t="s">
        <v>461</v>
      </c>
      <c r="CX6" s="829" t="s">
        <v>144</v>
      </c>
      <c r="CY6" s="824" t="s">
        <v>145</v>
      </c>
      <c r="CZ6" s="824" t="s">
        <v>146</v>
      </c>
      <c r="DA6" s="824" t="s">
        <v>147</v>
      </c>
      <c r="DB6" s="824" t="s">
        <v>148</v>
      </c>
      <c r="DC6" s="824" t="s">
        <v>149</v>
      </c>
      <c r="DD6" s="827" t="s">
        <v>461</v>
      </c>
      <c r="DE6" s="829" t="s">
        <v>469</v>
      </c>
      <c r="DF6" s="829" t="s">
        <v>685</v>
      </c>
      <c r="DG6" s="833" t="s">
        <v>461</v>
      </c>
      <c r="DH6" s="829" t="s">
        <v>470</v>
      </c>
      <c r="DI6" s="829" t="s">
        <v>687</v>
      </c>
      <c r="DJ6" s="833" t="s">
        <v>461</v>
      </c>
      <c r="DK6" s="829" t="s">
        <v>684</v>
      </c>
      <c r="DL6" s="829" t="s">
        <v>12</v>
      </c>
      <c r="DM6" s="833" t="s">
        <v>461</v>
      </c>
      <c r="DN6" s="829" t="s">
        <v>686</v>
      </c>
      <c r="DO6" s="829" t="s">
        <v>13</v>
      </c>
      <c r="DP6" s="833" t="s">
        <v>461</v>
      </c>
      <c r="DQ6" s="829" t="s">
        <v>150</v>
      </c>
      <c r="DR6" s="829" t="s">
        <v>151</v>
      </c>
      <c r="DS6" s="829" t="s">
        <v>152</v>
      </c>
      <c r="DT6" s="829" t="s">
        <v>153</v>
      </c>
      <c r="DU6" s="833" t="s">
        <v>461</v>
      </c>
      <c r="DV6" s="829" t="s">
        <v>154</v>
      </c>
      <c r="DW6" s="829" t="s">
        <v>155</v>
      </c>
      <c r="DX6" s="829" t="s">
        <v>156</v>
      </c>
      <c r="DY6" s="829" t="s">
        <v>157</v>
      </c>
      <c r="DZ6" s="833" t="s">
        <v>461</v>
      </c>
      <c r="EA6" s="829" t="s">
        <v>702</v>
      </c>
      <c r="EB6" s="829" t="s">
        <v>703</v>
      </c>
      <c r="EC6" s="833" t="s">
        <v>461</v>
      </c>
      <c r="ED6" s="829" t="s">
        <v>704</v>
      </c>
      <c r="EE6" s="829" t="s">
        <v>705</v>
      </c>
      <c r="EF6" s="833" t="s">
        <v>461</v>
      </c>
      <c r="EG6" s="829" t="s">
        <v>688</v>
      </c>
      <c r="EH6" s="829" t="s">
        <v>689</v>
      </c>
      <c r="EI6" s="831" t="s">
        <v>993</v>
      </c>
      <c r="EJ6" s="831" t="s">
        <v>994</v>
      </c>
      <c r="EK6" s="833" t="s">
        <v>461</v>
      </c>
      <c r="EL6" s="829" t="s">
        <v>690</v>
      </c>
      <c r="EM6" s="829" t="s">
        <v>691</v>
      </c>
      <c r="EN6" s="831" t="s">
        <v>991</v>
      </c>
      <c r="EO6" s="831" t="s">
        <v>992</v>
      </c>
      <c r="EP6" s="833" t="s">
        <v>461</v>
      </c>
      <c r="EQ6" s="829" t="s">
        <v>692</v>
      </c>
      <c r="ER6" s="829" t="s">
        <v>694</v>
      </c>
      <c r="ES6" s="833" t="s">
        <v>461</v>
      </c>
      <c r="ET6" s="829" t="s">
        <v>693</v>
      </c>
      <c r="EU6" s="829" t="s">
        <v>695</v>
      </c>
      <c r="EV6" s="833" t="s">
        <v>461</v>
      </c>
      <c r="EW6" s="829" t="s">
        <v>696</v>
      </c>
      <c r="EX6" s="829" t="s">
        <v>698</v>
      </c>
      <c r="EY6" s="833" t="s">
        <v>461</v>
      </c>
      <c r="EZ6" s="829" t="s">
        <v>697</v>
      </c>
      <c r="FA6" s="829" t="s">
        <v>699</v>
      </c>
      <c r="FB6" s="833" t="s">
        <v>461</v>
      </c>
      <c r="FC6" s="829" t="s">
        <v>471</v>
      </c>
      <c r="FD6" s="831" t="s">
        <v>814</v>
      </c>
      <c r="FE6" s="831" t="s">
        <v>38</v>
      </c>
      <c r="FF6" s="833" t="s">
        <v>461</v>
      </c>
      <c r="FG6" s="829" t="s">
        <v>472</v>
      </c>
      <c r="FH6" s="831" t="s">
        <v>815</v>
      </c>
      <c r="FI6" s="831" t="s">
        <v>39</v>
      </c>
      <c r="FJ6" s="839" t="s">
        <v>461</v>
      </c>
      <c r="FK6" s="831" t="s">
        <v>987</v>
      </c>
      <c r="FL6" s="831" t="s">
        <v>988</v>
      </c>
      <c r="FM6" s="833" t="s">
        <v>461</v>
      </c>
      <c r="FN6" s="831" t="s">
        <v>989</v>
      </c>
      <c r="FO6" s="831" t="s">
        <v>990</v>
      </c>
      <c r="FP6" s="839" t="s">
        <v>461</v>
      </c>
      <c r="FQ6" s="831" t="s">
        <v>996</v>
      </c>
      <c r="FR6" s="831" t="s">
        <v>997</v>
      </c>
      <c r="FS6" s="833" t="s">
        <v>461</v>
      </c>
      <c r="FT6" s="831" t="s">
        <v>998</v>
      </c>
      <c r="FU6" s="831" t="s">
        <v>997</v>
      </c>
      <c r="FV6" s="839" t="s">
        <v>461</v>
      </c>
      <c r="FW6" s="837" t="s">
        <v>42</v>
      </c>
      <c r="FX6" s="837" t="s">
        <v>43</v>
      </c>
      <c r="FY6" s="834" t="s">
        <v>461</v>
      </c>
      <c r="FZ6" s="837" t="s">
        <v>44</v>
      </c>
      <c r="GA6" s="837" t="s">
        <v>45</v>
      </c>
      <c r="GB6" s="834" t="s">
        <v>461</v>
      </c>
    </row>
    <row r="7" spans="1:184" s="8" customFormat="1" ht="55.5" customHeight="1">
      <c r="A7" s="836"/>
      <c r="B7" s="830"/>
      <c r="C7" s="834"/>
      <c r="D7" s="830"/>
      <c r="E7" s="830"/>
      <c r="F7" s="834"/>
      <c r="G7" s="830"/>
      <c r="H7" s="830"/>
      <c r="I7" s="834"/>
      <c r="J7" s="830"/>
      <c r="K7" s="830"/>
      <c r="L7" s="834"/>
      <c r="M7" s="825"/>
      <c r="N7" s="825"/>
      <c r="O7" s="828"/>
      <c r="P7" s="832"/>
      <c r="Q7" s="825"/>
      <c r="R7" s="828"/>
      <c r="S7" s="832"/>
      <c r="T7" s="825"/>
      <c r="U7" s="825"/>
      <c r="V7" s="825"/>
      <c r="W7" s="825"/>
      <c r="X7" s="828"/>
      <c r="Y7" s="832"/>
      <c r="Z7" s="825"/>
      <c r="AA7" s="825"/>
      <c r="AB7" s="825"/>
      <c r="AC7" s="825"/>
      <c r="AD7" s="828"/>
      <c r="AE7" s="832"/>
      <c r="AF7" s="825"/>
      <c r="AG7" s="828"/>
      <c r="AH7" s="832"/>
      <c r="AI7" s="825"/>
      <c r="AJ7" s="828"/>
      <c r="AK7" s="832"/>
      <c r="AL7" s="825"/>
      <c r="AM7" s="828"/>
      <c r="AN7" s="832"/>
      <c r="AO7" s="825"/>
      <c r="AP7" s="828"/>
      <c r="AQ7" s="832"/>
      <c r="AR7" s="825"/>
      <c r="AS7" s="828"/>
      <c r="AT7" s="832"/>
      <c r="AU7" s="825"/>
      <c r="AV7" s="828"/>
      <c r="AW7" s="830"/>
      <c r="AX7" s="830"/>
      <c r="AY7" s="828"/>
      <c r="AZ7" s="830"/>
      <c r="BA7" s="830"/>
      <c r="BB7" s="834"/>
      <c r="BC7" s="832"/>
      <c r="BD7" s="825"/>
      <c r="BE7" s="825"/>
      <c r="BF7" s="828"/>
      <c r="BG7" s="832"/>
      <c r="BH7" s="825"/>
      <c r="BI7" s="825"/>
      <c r="BJ7" s="828"/>
      <c r="BK7" s="832"/>
      <c r="BL7" s="825"/>
      <c r="BM7" s="825"/>
      <c r="BN7" s="825"/>
      <c r="BO7" s="825"/>
      <c r="BP7" s="828"/>
      <c r="BQ7" s="832"/>
      <c r="BR7" s="825"/>
      <c r="BS7" s="825"/>
      <c r="BT7" s="825"/>
      <c r="BU7" s="825"/>
      <c r="BV7" s="828"/>
      <c r="BW7" s="830"/>
      <c r="BX7" s="825"/>
      <c r="BY7" s="825"/>
      <c r="BZ7" s="825"/>
      <c r="CA7" s="825"/>
      <c r="CB7" s="825"/>
      <c r="CC7" s="825"/>
      <c r="CD7" s="825"/>
      <c r="CE7" s="825"/>
      <c r="CF7" s="828"/>
      <c r="CG7" s="830"/>
      <c r="CH7" s="825"/>
      <c r="CI7" s="825"/>
      <c r="CJ7" s="825"/>
      <c r="CK7" s="825"/>
      <c r="CL7" s="825"/>
      <c r="CM7" s="825"/>
      <c r="CN7" s="825"/>
      <c r="CO7" s="825"/>
      <c r="CP7" s="828"/>
      <c r="CQ7" s="830"/>
      <c r="CR7" s="825"/>
      <c r="CS7" s="825"/>
      <c r="CT7" s="825"/>
      <c r="CU7" s="825"/>
      <c r="CV7" s="825"/>
      <c r="CW7" s="825"/>
      <c r="CX7" s="830"/>
      <c r="CY7" s="825"/>
      <c r="CZ7" s="825"/>
      <c r="DA7" s="825"/>
      <c r="DB7" s="825"/>
      <c r="DC7" s="825"/>
      <c r="DD7" s="828"/>
      <c r="DE7" s="830"/>
      <c r="DF7" s="830"/>
      <c r="DG7" s="834"/>
      <c r="DH7" s="830"/>
      <c r="DI7" s="830"/>
      <c r="DJ7" s="834"/>
      <c r="DK7" s="830"/>
      <c r="DL7" s="830"/>
      <c r="DM7" s="834"/>
      <c r="DN7" s="830"/>
      <c r="DO7" s="830"/>
      <c r="DP7" s="834"/>
      <c r="DQ7" s="830"/>
      <c r="DR7" s="830"/>
      <c r="DS7" s="830"/>
      <c r="DT7" s="830"/>
      <c r="DU7" s="834"/>
      <c r="DV7" s="830"/>
      <c r="DW7" s="830"/>
      <c r="DX7" s="830"/>
      <c r="DY7" s="830"/>
      <c r="DZ7" s="834"/>
      <c r="EA7" s="830"/>
      <c r="EB7" s="830"/>
      <c r="EC7" s="834"/>
      <c r="ED7" s="830"/>
      <c r="EE7" s="830"/>
      <c r="EF7" s="834"/>
      <c r="EG7" s="830"/>
      <c r="EH7" s="830"/>
      <c r="EI7" s="830"/>
      <c r="EJ7" s="830"/>
      <c r="EK7" s="834"/>
      <c r="EL7" s="830"/>
      <c r="EM7" s="830"/>
      <c r="EN7" s="830"/>
      <c r="EO7" s="830"/>
      <c r="EP7" s="834"/>
      <c r="EQ7" s="830"/>
      <c r="ER7" s="830"/>
      <c r="ES7" s="834"/>
      <c r="ET7" s="830"/>
      <c r="EU7" s="830"/>
      <c r="EV7" s="834"/>
      <c r="EW7" s="830"/>
      <c r="EX7" s="830"/>
      <c r="EY7" s="834"/>
      <c r="EZ7" s="830"/>
      <c r="FA7" s="830"/>
      <c r="FB7" s="834"/>
      <c r="FC7" s="830"/>
      <c r="FD7" s="830"/>
      <c r="FE7" s="830"/>
      <c r="FF7" s="834"/>
      <c r="FG7" s="830"/>
      <c r="FH7" s="830"/>
      <c r="FI7" s="830"/>
      <c r="FJ7" s="840"/>
      <c r="FK7" s="830"/>
      <c r="FL7" s="830"/>
      <c r="FM7" s="834"/>
      <c r="FN7" s="830"/>
      <c r="FO7" s="830"/>
      <c r="FP7" s="840"/>
      <c r="FQ7" s="830"/>
      <c r="FR7" s="830"/>
      <c r="FS7" s="834"/>
      <c r="FT7" s="830"/>
      <c r="FU7" s="830"/>
      <c r="FV7" s="840"/>
      <c r="FW7" s="838"/>
      <c r="FX7" s="838"/>
      <c r="FY7" s="834"/>
      <c r="FZ7" s="838"/>
      <c r="GA7" s="838"/>
      <c r="GB7" s="834"/>
    </row>
    <row r="8" spans="1:184" ht="24.75" customHeight="1">
      <c r="A8" s="15">
        <v>1</v>
      </c>
      <c r="B8" s="15">
        <v>2</v>
      </c>
      <c r="C8" s="232">
        <v>3</v>
      </c>
      <c r="D8" s="15">
        <v>4</v>
      </c>
      <c r="E8" s="15">
        <v>5</v>
      </c>
      <c r="F8" s="232">
        <v>6</v>
      </c>
      <c r="G8" s="15">
        <v>7</v>
      </c>
      <c r="H8" s="15">
        <v>8</v>
      </c>
      <c r="I8" s="232">
        <v>9</v>
      </c>
      <c r="J8" s="15">
        <v>10</v>
      </c>
      <c r="K8" s="15">
        <v>11</v>
      </c>
      <c r="L8" s="232">
        <v>12</v>
      </c>
      <c r="M8" s="15">
        <v>13</v>
      </c>
      <c r="N8" s="15">
        <v>14</v>
      </c>
      <c r="O8" s="232">
        <v>15</v>
      </c>
      <c r="P8" s="15">
        <v>16</v>
      </c>
      <c r="Q8" s="15">
        <v>17</v>
      </c>
      <c r="R8" s="232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232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232">
        <v>30</v>
      </c>
      <c r="AE8" s="15">
        <v>31</v>
      </c>
      <c r="AF8" s="15">
        <v>32</v>
      </c>
      <c r="AG8" s="232">
        <v>33</v>
      </c>
      <c r="AH8" s="15">
        <v>34</v>
      </c>
      <c r="AI8" s="15">
        <v>35</v>
      </c>
      <c r="AJ8" s="232">
        <v>36</v>
      </c>
      <c r="AK8" s="15">
        <v>37</v>
      </c>
      <c r="AL8" s="15">
        <v>38</v>
      </c>
      <c r="AM8" s="232">
        <v>39</v>
      </c>
      <c r="AN8" s="15">
        <v>40</v>
      </c>
      <c r="AO8" s="15">
        <v>41</v>
      </c>
      <c r="AP8" s="232">
        <v>42</v>
      </c>
      <c r="AQ8" s="15">
        <v>43</v>
      </c>
      <c r="AR8" s="15">
        <v>44</v>
      </c>
      <c r="AS8" s="232">
        <v>45</v>
      </c>
      <c r="AT8" s="15">
        <v>46</v>
      </c>
      <c r="AU8" s="15">
        <v>47</v>
      </c>
      <c r="AV8" s="232">
        <v>48</v>
      </c>
      <c r="AW8" s="15">
        <v>49</v>
      </c>
      <c r="AX8" s="15">
        <v>50</v>
      </c>
      <c r="AY8" s="232">
        <v>51</v>
      </c>
      <c r="AZ8" s="15">
        <v>52</v>
      </c>
      <c r="BA8" s="15">
        <v>53</v>
      </c>
      <c r="BB8" s="232">
        <v>54</v>
      </c>
      <c r="BC8" s="15">
        <v>55</v>
      </c>
      <c r="BD8" s="15">
        <v>56</v>
      </c>
      <c r="BE8" s="15">
        <v>57</v>
      </c>
      <c r="BF8" s="232">
        <v>58</v>
      </c>
      <c r="BG8" s="15">
        <v>59</v>
      </c>
      <c r="BH8" s="15">
        <v>60</v>
      </c>
      <c r="BI8" s="15">
        <v>61</v>
      </c>
      <c r="BJ8" s="232">
        <v>62</v>
      </c>
      <c r="BK8" s="15">
        <v>63</v>
      </c>
      <c r="BL8" s="15">
        <v>64</v>
      </c>
      <c r="BM8" s="15">
        <v>65</v>
      </c>
      <c r="BN8" s="15">
        <v>66</v>
      </c>
      <c r="BO8" s="15">
        <v>67</v>
      </c>
      <c r="BP8" s="232">
        <v>68</v>
      </c>
      <c r="BQ8" s="15">
        <v>69</v>
      </c>
      <c r="BR8" s="15">
        <v>70</v>
      </c>
      <c r="BS8" s="15">
        <v>71</v>
      </c>
      <c r="BT8" s="15">
        <v>72</v>
      </c>
      <c r="BU8" s="15">
        <v>73</v>
      </c>
      <c r="BV8" s="232">
        <v>74</v>
      </c>
      <c r="BW8" s="15">
        <v>75</v>
      </c>
      <c r="BX8" s="15">
        <v>76</v>
      </c>
      <c r="BY8" s="15">
        <v>77</v>
      </c>
      <c r="BZ8" s="15">
        <v>78</v>
      </c>
      <c r="CA8" s="15">
        <v>79</v>
      </c>
      <c r="CB8" s="15">
        <v>80</v>
      </c>
      <c r="CC8" s="15">
        <v>81</v>
      </c>
      <c r="CD8" s="15">
        <v>82</v>
      </c>
      <c r="CE8" s="15">
        <v>83</v>
      </c>
      <c r="CF8" s="232">
        <v>84</v>
      </c>
      <c r="CG8" s="15">
        <v>85</v>
      </c>
      <c r="CH8" s="15">
        <v>86</v>
      </c>
      <c r="CI8" s="15">
        <v>87</v>
      </c>
      <c r="CJ8" s="15">
        <v>88</v>
      </c>
      <c r="CK8" s="15">
        <v>89</v>
      </c>
      <c r="CL8" s="15">
        <v>90</v>
      </c>
      <c r="CM8" s="15">
        <v>91</v>
      </c>
      <c r="CN8" s="15">
        <v>92</v>
      </c>
      <c r="CO8" s="15">
        <v>93</v>
      </c>
      <c r="CP8" s="232">
        <v>94</v>
      </c>
      <c r="CQ8" s="6">
        <v>95</v>
      </c>
      <c r="CR8" s="6">
        <v>96</v>
      </c>
      <c r="CS8" s="6">
        <v>97</v>
      </c>
      <c r="CT8" s="6">
        <v>98</v>
      </c>
      <c r="CU8" s="6">
        <v>99</v>
      </c>
      <c r="CV8" s="6">
        <v>100</v>
      </c>
      <c r="CW8" s="6">
        <v>101</v>
      </c>
      <c r="CX8" s="6">
        <v>102</v>
      </c>
      <c r="CY8" s="6">
        <v>103</v>
      </c>
      <c r="CZ8" s="6">
        <v>104</v>
      </c>
      <c r="DA8" s="6">
        <v>105</v>
      </c>
      <c r="DB8" s="6">
        <v>106</v>
      </c>
      <c r="DC8" s="6">
        <v>107</v>
      </c>
      <c r="DD8" s="232">
        <v>108</v>
      </c>
      <c r="DE8" s="15">
        <v>109</v>
      </c>
      <c r="DF8" s="15">
        <v>110</v>
      </c>
      <c r="DG8" s="232">
        <v>111</v>
      </c>
      <c r="DH8" s="15">
        <v>112</v>
      </c>
      <c r="DI8" s="15">
        <v>113</v>
      </c>
      <c r="DJ8" s="232">
        <v>114</v>
      </c>
      <c r="DK8" s="15">
        <v>115</v>
      </c>
      <c r="DL8" s="15">
        <v>116</v>
      </c>
      <c r="DM8" s="232">
        <v>117</v>
      </c>
      <c r="DN8" s="15">
        <v>118</v>
      </c>
      <c r="DO8" s="15">
        <v>119</v>
      </c>
      <c r="DP8" s="232">
        <v>120</v>
      </c>
      <c r="DQ8" s="15">
        <v>121</v>
      </c>
      <c r="DR8" s="15">
        <v>122</v>
      </c>
      <c r="DS8" s="15">
        <v>123</v>
      </c>
      <c r="DT8" s="15">
        <v>124</v>
      </c>
      <c r="DU8" s="232">
        <v>125</v>
      </c>
      <c r="DV8" s="15">
        <v>126</v>
      </c>
      <c r="DW8" s="15">
        <v>127</v>
      </c>
      <c r="DX8" s="15">
        <v>128</v>
      </c>
      <c r="DY8" s="15">
        <v>129</v>
      </c>
      <c r="DZ8" s="232">
        <v>130</v>
      </c>
      <c r="EA8" s="15">
        <v>131</v>
      </c>
      <c r="EB8" s="15">
        <v>132</v>
      </c>
      <c r="EC8" s="232">
        <v>133</v>
      </c>
      <c r="ED8" s="15">
        <v>134</v>
      </c>
      <c r="EE8" s="15">
        <v>135</v>
      </c>
      <c r="EF8" s="232">
        <v>136</v>
      </c>
      <c r="EG8" s="15">
        <v>137</v>
      </c>
      <c r="EH8" s="15">
        <v>138</v>
      </c>
      <c r="EI8" s="15">
        <v>139</v>
      </c>
      <c r="EJ8" s="15">
        <v>140</v>
      </c>
      <c r="EK8" s="232">
        <v>141</v>
      </c>
      <c r="EL8" s="15">
        <v>142</v>
      </c>
      <c r="EM8" s="15">
        <v>143</v>
      </c>
      <c r="EN8" s="15">
        <v>144</v>
      </c>
      <c r="EO8" s="15">
        <v>145</v>
      </c>
      <c r="EP8" s="232">
        <v>146</v>
      </c>
      <c r="EQ8" s="15">
        <v>147</v>
      </c>
      <c r="ER8" s="15">
        <v>148</v>
      </c>
      <c r="ES8" s="232">
        <v>149</v>
      </c>
      <c r="ET8" s="15">
        <v>150</v>
      </c>
      <c r="EU8" s="15">
        <v>151</v>
      </c>
      <c r="EV8" s="232">
        <v>152</v>
      </c>
      <c r="EW8" s="15">
        <v>153</v>
      </c>
      <c r="EX8" s="15">
        <v>154</v>
      </c>
      <c r="EY8" s="232">
        <v>155</v>
      </c>
      <c r="EZ8" s="15">
        <v>156</v>
      </c>
      <c r="FA8" s="15">
        <v>157</v>
      </c>
      <c r="FB8" s="232">
        <v>158</v>
      </c>
      <c r="FC8" s="15">
        <v>159</v>
      </c>
      <c r="FD8" s="15">
        <v>160</v>
      </c>
      <c r="FE8" s="15">
        <v>161</v>
      </c>
      <c r="FF8" s="232">
        <v>162</v>
      </c>
      <c r="FG8" s="15">
        <v>163</v>
      </c>
      <c r="FH8" s="15">
        <v>164</v>
      </c>
      <c r="FI8" s="15">
        <v>165</v>
      </c>
      <c r="FJ8" s="232">
        <v>166</v>
      </c>
      <c r="FK8" s="15">
        <v>167</v>
      </c>
      <c r="FL8" s="15">
        <v>168</v>
      </c>
      <c r="FM8" s="232">
        <v>169</v>
      </c>
      <c r="FN8" s="15">
        <v>170</v>
      </c>
      <c r="FO8" s="15">
        <v>171</v>
      </c>
      <c r="FP8" s="232">
        <v>172</v>
      </c>
      <c r="FQ8" s="15">
        <v>173</v>
      </c>
      <c r="FR8" s="15">
        <v>174</v>
      </c>
      <c r="FS8" s="232">
        <v>175</v>
      </c>
      <c r="FT8" s="15">
        <v>176</v>
      </c>
      <c r="FU8" s="15">
        <v>177</v>
      </c>
      <c r="FV8" s="232">
        <v>178</v>
      </c>
      <c r="FW8" s="15">
        <v>179</v>
      </c>
      <c r="FX8" s="15">
        <v>180</v>
      </c>
      <c r="FY8" s="232">
        <v>181</v>
      </c>
      <c r="FZ8" s="15">
        <v>182</v>
      </c>
      <c r="GA8" s="15">
        <v>183</v>
      </c>
      <c r="GB8" s="232">
        <v>184</v>
      </c>
    </row>
    <row r="9" spans="1:184" ht="13.5" thickBot="1">
      <c r="A9" s="17">
        <f>'01'!E101</f>
        <v>0</v>
      </c>
      <c r="B9" s="18">
        <f>'02'!F62</f>
        <v>0</v>
      </c>
      <c r="C9" s="233">
        <f>A9-B9</f>
        <v>0</v>
      </c>
      <c r="D9" s="18">
        <f>'01'!E102</f>
        <v>191336269</v>
      </c>
      <c r="E9" s="18">
        <f>'02'!F63</f>
        <v>191336269</v>
      </c>
      <c r="F9" s="233">
        <f>D9-E9</f>
        <v>0</v>
      </c>
      <c r="G9" s="18">
        <f>'01'!D42</f>
        <v>0</v>
      </c>
      <c r="H9" s="18">
        <f>'03'!D20-'03'!F20</f>
        <v>0</v>
      </c>
      <c r="I9" s="233">
        <f>G9-H9</f>
        <v>0</v>
      </c>
      <c r="J9" s="18">
        <f>'01'!E42</f>
        <v>-191359722</v>
      </c>
      <c r="K9" s="18">
        <f>'03'!D21-('03'!F21)</f>
        <v>0</v>
      </c>
      <c r="L9" s="233">
        <f>J9-(K9)</f>
        <v>-191359722</v>
      </c>
      <c r="M9" s="18">
        <f>'01'!D45</f>
        <v>0</v>
      </c>
      <c r="N9" s="18">
        <f>'04'!D22</f>
        <v>0</v>
      </c>
      <c r="O9" s="233">
        <f>M9-N9</f>
        <v>0</v>
      </c>
      <c r="P9" s="18">
        <f>'01'!E45</f>
        <v>3</v>
      </c>
      <c r="Q9" s="18">
        <f>'04'!D25</f>
        <v>3</v>
      </c>
      <c r="R9" s="233">
        <f>P9-Q9</f>
        <v>0</v>
      </c>
      <c r="S9" s="18">
        <f>'01'!D20</f>
        <v>0</v>
      </c>
      <c r="T9" s="18">
        <f>'ANEXA 40 a'!D227</f>
        <v>0</v>
      </c>
      <c r="U9" s="18">
        <f>'ANEXA 40 a'!D234</f>
        <v>0</v>
      </c>
      <c r="V9" s="18">
        <f>'ANEXA 40 a'!D239</f>
        <v>0</v>
      </c>
      <c r="W9" s="18">
        <f>'ANEXA 40 a'!D242</f>
        <v>0</v>
      </c>
      <c r="X9" s="233">
        <f>S9-(T9+U9+V9+W9)</f>
        <v>0</v>
      </c>
      <c r="Y9" s="18">
        <f>'01'!E20</f>
        <v>0</v>
      </c>
      <c r="Z9" s="18">
        <f>'ANEXA 40 a'!E227</f>
        <v>0</v>
      </c>
      <c r="AA9" s="18">
        <f>'ANEXA 40 a'!E234</f>
        <v>0</v>
      </c>
      <c r="AB9" s="18">
        <f>'ANEXA 40 a'!E239</f>
        <v>0</v>
      </c>
      <c r="AC9" s="18">
        <f>'ANEXA 40 a'!E242</f>
        <v>0</v>
      </c>
      <c r="AD9" s="233">
        <f>Y9-(Z9+AA9+AB9+AC9)</f>
        <v>0</v>
      </c>
      <c r="AE9" s="18">
        <f>'01'!D22</f>
        <v>0</v>
      </c>
      <c r="AF9" s="18">
        <f>'ANEXA 40 a'!D245</f>
        <v>0</v>
      </c>
      <c r="AG9" s="233">
        <f>AE9-AF9</f>
        <v>0</v>
      </c>
      <c r="AH9" s="18">
        <f>'01'!E22</f>
        <v>0</v>
      </c>
      <c r="AI9" s="18">
        <f>'ANEXA 40 a'!E245</f>
        <v>0</v>
      </c>
      <c r="AJ9" s="233">
        <f>AH9-AI9</f>
        <v>0</v>
      </c>
      <c r="AK9" s="18">
        <f>'01'!D30</f>
        <v>0</v>
      </c>
      <c r="AL9" s="18">
        <f>'ANEXA 40 a'!D253</f>
        <v>0</v>
      </c>
      <c r="AM9" s="233">
        <f>AK9-AL9</f>
        <v>0</v>
      </c>
      <c r="AN9" s="18">
        <f>'01'!E30</f>
        <v>0</v>
      </c>
      <c r="AO9" s="18">
        <f>'ANEXA 40 a'!E253</f>
        <v>0</v>
      </c>
      <c r="AP9" s="233">
        <f>AN9-AO9</f>
        <v>0</v>
      </c>
      <c r="AQ9" s="18">
        <f>'01'!D33</f>
        <v>0</v>
      </c>
      <c r="AR9" s="18">
        <f>'ANEXA 40 a'!D264</f>
        <v>0</v>
      </c>
      <c r="AS9" s="233">
        <f>AQ9-AR9</f>
        <v>0</v>
      </c>
      <c r="AT9" s="18">
        <f>'01'!E33</f>
        <v>0</v>
      </c>
      <c r="AU9" s="18">
        <f>'ANEXA 40 a'!E264</f>
        <v>0</v>
      </c>
      <c r="AV9" s="233">
        <f>AT9-AU9</f>
        <v>0</v>
      </c>
      <c r="AW9" s="20">
        <f>'01'!D35</f>
        <v>0</v>
      </c>
      <c r="AX9" s="20">
        <f>'ANEXA 40 a'!D281+'ANEXA 40 a'!D282+'ANEXA 40 a'!D283+'ANEXA 40 a'!D289</f>
        <v>0</v>
      </c>
      <c r="AY9" s="234">
        <f>AW9-AX9</f>
        <v>0</v>
      </c>
      <c r="AZ9" s="20">
        <f>'01'!E35</f>
        <v>0</v>
      </c>
      <c r="BA9" s="20">
        <f>'ANEXA 40 a'!E281+'ANEXA 40 a'!E282+'ANEXA 40 a'!E283+'ANEXA 40 a'!E289</f>
        <v>0</v>
      </c>
      <c r="BB9" s="234">
        <f>AZ9-BA9</f>
        <v>0</v>
      </c>
      <c r="BC9" s="18">
        <f>'01'!D42</f>
        <v>0</v>
      </c>
      <c r="BD9" s="18">
        <f>'ANEXA 40 a'!D20</f>
        <v>0</v>
      </c>
      <c r="BE9" s="18">
        <f>'ANEXA 40 a'!D23</f>
        <v>0</v>
      </c>
      <c r="BF9" s="233">
        <f>BC9-BD9-BE9</f>
        <v>0</v>
      </c>
      <c r="BG9" s="18">
        <f>'01'!E42</f>
        <v>-191359722</v>
      </c>
      <c r="BH9" s="18">
        <f>'ANEXA 40 a'!E20</f>
        <v>-191359722</v>
      </c>
      <c r="BI9" s="18">
        <f>'ANEXA 40 a'!E23</f>
        <v>0</v>
      </c>
      <c r="BJ9" s="233">
        <f>BG9-BH9-BI9</f>
        <v>0</v>
      </c>
      <c r="BK9" s="18">
        <f>'01'!D43</f>
        <v>0</v>
      </c>
      <c r="BL9" s="18">
        <f>'ANEXA 40 a'!D21</f>
        <v>0</v>
      </c>
      <c r="BM9" s="18">
        <f>'ANEXA 40 a'!D24</f>
        <v>0</v>
      </c>
      <c r="BN9" s="18">
        <f>'ANEXA 40 a'!D29</f>
        <v>0</v>
      </c>
      <c r="BO9" s="18">
        <f>'ANEXA 40 a'!D30</f>
        <v>0</v>
      </c>
      <c r="BP9" s="233">
        <f>BK9-BL9-BM9-BN9-BO9</f>
        <v>0</v>
      </c>
      <c r="BQ9" s="18">
        <f>'01'!E43</f>
        <v>0</v>
      </c>
      <c r="BR9" s="18">
        <f>'ANEXA 40 a'!E21</f>
        <v>0</v>
      </c>
      <c r="BS9" s="18">
        <f>'ANEXA 40 a'!E24</f>
        <v>0</v>
      </c>
      <c r="BT9" s="18">
        <f>'ANEXA 40 a'!E29</f>
        <v>0</v>
      </c>
      <c r="BU9" s="18">
        <f>'ANEXA 40 a'!E30</f>
        <v>0</v>
      </c>
      <c r="BV9" s="233">
        <f>BQ9-BR9-BS9-BT9-BU9</f>
        <v>0</v>
      </c>
      <c r="BW9" s="18">
        <f>'01'!D45</f>
        <v>0</v>
      </c>
      <c r="BX9" s="18">
        <f>'ANEXA 40 a'!D46</f>
        <v>0</v>
      </c>
      <c r="BY9" s="18">
        <f>'ANEXA 40 a'!D51</f>
        <v>0</v>
      </c>
      <c r="BZ9" s="18">
        <f>'ANEXA 40 a'!D63</f>
        <v>0</v>
      </c>
      <c r="CA9" s="18">
        <f>'ANEXA 40 a'!D66</f>
        <v>0</v>
      </c>
      <c r="CB9" s="18">
        <f>'ANEXA 40 a'!D69</f>
        <v>0</v>
      </c>
      <c r="CC9" s="18">
        <f>'ANEXA 40 a'!D70</f>
        <v>0</v>
      </c>
      <c r="CD9" s="18">
        <f>'ANEXA 40 a'!D82</f>
        <v>0</v>
      </c>
      <c r="CE9" s="18">
        <f>'ANEXA 40 a'!D86</f>
        <v>0</v>
      </c>
      <c r="CF9" s="233">
        <f>BW9-BX9-BY9-BZ9-CA9-CB9-CC9-CD9-CE9</f>
        <v>0</v>
      </c>
      <c r="CG9" s="18">
        <f>'01'!E45</f>
        <v>3</v>
      </c>
      <c r="CH9" s="18">
        <f>'ANEXA 40 a'!E46</f>
        <v>0</v>
      </c>
      <c r="CI9" s="18">
        <f>'ANEXA 40 a'!E51</f>
        <v>0</v>
      </c>
      <c r="CJ9" s="18">
        <f>'ANEXA 40 a'!E63</f>
        <v>3</v>
      </c>
      <c r="CK9" s="18">
        <f>'ANEXA 40 a'!E66</f>
        <v>0</v>
      </c>
      <c r="CL9" s="18">
        <f>'ANEXA 40 a'!E69</f>
        <v>0</v>
      </c>
      <c r="CM9" s="18">
        <f>'ANEXA 40 a'!E70</f>
        <v>0</v>
      </c>
      <c r="CN9" s="18">
        <f>'ANEXA 40 a'!E82</f>
        <v>0</v>
      </c>
      <c r="CO9" s="58">
        <f>'ANEXA 40 a'!E86</f>
        <v>0</v>
      </c>
      <c r="CP9" s="233">
        <f>CG9-CH9-CI9-CJ9-CK9-CL9-CM9-CN9-CO9</f>
        <v>0</v>
      </c>
      <c r="CQ9" s="58">
        <f>'01'!D46</f>
        <v>0</v>
      </c>
      <c r="CR9" s="58">
        <f>'ANEXA 40 a'!D47</f>
        <v>0</v>
      </c>
      <c r="CS9" s="58">
        <f>'ANEXA 40 a'!D52</f>
        <v>0</v>
      </c>
      <c r="CT9" s="58">
        <f>'ANEXA 40 a'!D64</f>
        <v>0</v>
      </c>
      <c r="CU9" s="58">
        <f>'ANEXA 40 a'!D67</f>
        <v>0</v>
      </c>
      <c r="CV9" s="58">
        <f>'ANEXA 40 a'!D83</f>
        <v>0</v>
      </c>
      <c r="CW9" s="58">
        <f>CQ9-CR9-CS9-CT9-CU9-CV9</f>
        <v>0</v>
      </c>
      <c r="CX9" s="58">
        <f>'01'!E46</f>
        <v>0</v>
      </c>
      <c r="CY9" s="58">
        <f>'ANEXA 40 a'!E47</f>
        <v>0</v>
      </c>
      <c r="CZ9" s="58">
        <f>'ANEXA 40 a'!E52</f>
        <v>0</v>
      </c>
      <c r="DA9" s="58">
        <f>'ANEXA 40 a'!E64</f>
        <v>0</v>
      </c>
      <c r="DB9" s="58">
        <f>'ANEXA 40 a'!E67</f>
        <v>0</v>
      </c>
      <c r="DC9" s="58">
        <f>'ANEXA 40 a'!E83</f>
        <v>0</v>
      </c>
      <c r="DD9" s="233">
        <f>CX9-CY9-CZ9-DA9-DB9-DC9</f>
        <v>0</v>
      </c>
      <c r="DE9" s="58">
        <f>'01'!D58</f>
        <v>0</v>
      </c>
      <c r="DF9" s="58">
        <f>'ANEXA 40 a'!D397</f>
        <v>0</v>
      </c>
      <c r="DG9" s="233">
        <f>DE9-DF9</f>
        <v>0</v>
      </c>
      <c r="DH9" s="58">
        <f>'01'!E58</f>
        <v>0</v>
      </c>
      <c r="DI9" s="58">
        <f>'ANEXA 40 a'!E397</f>
        <v>0</v>
      </c>
      <c r="DJ9" s="233">
        <f>DH9-DI9</f>
        <v>0</v>
      </c>
      <c r="DK9" s="58">
        <f>'01'!D67</f>
        <v>122540</v>
      </c>
      <c r="DL9" s="58">
        <f>'ANEXA 40 a'!D405</f>
        <v>122540</v>
      </c>
      <c r="DM9" s="233">
        <f>DK9-DL9</f>
        <v>0</v>
      </c>
      <c r="DN9" s="58">
        <f>'01'!E67</f>
        <v>0</v>
      </c>
      <c r="DO9" s="58">
        <f>'ANEXA 40 a'!E405</f>
        <v>0</v>
      </c>
      <c r="DP9" s="234">
        <f>DN9-DO9</f>
        <v>0</v>
      </c>
      <c r="DQ9" s="58">
        <f>'01'!D74</f>
        <v>0</v>
      </c>
      <c r="DR9" s="58">
        <f>'ANEXA 40 a'!D424</f>
        <v>0</v>
      </c>
      <c r="DS9" s="58">
        <f>'ANEXA 40 a'!D425</f>
        <v>0</v>
      </c>
      <c r="DT9" s="58">
        <f>'ANEXA 40 a'!D426</f>
        <v>0</v>
      </c>
      <c r="DU9" s="233">
        <f>DQ9-DR9-DS9-DT9</f>
        <v>0</v>
      </c>
      <c r="DV9" s="58">
        <f>'01'!E74</f>
        <v>0</v>
      </c>
      <c r="DW9" s="58">
        <f>'ANEXA 40 a'!E424</f>
        <v>0</v>
      </c>
      <c r="DX9" s="58">
        <f>'ANEXA 40 a'!E425</f>
        <v>0</v>
      </c>
      <c r="DY9" s="58">
        <f>'ANEXA 40 a'!E426</f>
        <v>0</v>
      </c>
      <c r="DZ9" s="233">
        <f>DV9-DW9-DX9-DY9</f>
        <v>0</v>
      </c>
      <c r="EA9" s="6">
        <f>'01'!D76</f>
        <v>0</v>
      </c>
      <c r="EB9" s="9">
        <f>'ANEXA 40 a'!D431</f>
        <v>0</v>
      </c>
      <c r="EC9" s="234">
        <f>EA9-EB9</f>
        <v>0</v>
      </c>
      <c r="ED9" s="6">
        <f>'01'!E76</f>
        <v>0</v>
      </c>
      <c r="EE9" s="9">
        <f>'ANEXA 40 a'!E431</f>
        <v>0</v>
      </c>
      <c r="EF9" s="234">
        <f>ED9-EE9</f>
        <v>0</v>
      </c>
      <c r="EG9" s="58">
        <f>'01'!D77</f>
        <v>0</v>
      </c>
      <c r="EH9" s="58">
        <f>'01'!D79</f>
        <v>0</v>
      </c>
      <c r="EI9" s="58">
        <f>'ANEXA 40 a'!D326+'ANEXA 40 a'!D354</f>
        <v>0</v>
      </c>
      <c r="EJ9" s="58">
        <f>'ANEXA 40 a'!D359+'ANEXA 40 a'!D364</f>
        <v>0</v>
      </c>
      <c r="EK9" s="233">
        <f>EG9+EH9-EI9-EJ9</f>
        <v>0</v>
      </c>
      <c r="EL9" s="9">
        <f>'01'!E77</f>
        <v>0</v>
      </c>
      <c r="EM9" s="9">
        <f>'01'!E79</f>
        <v>0</v>
      </c>
      <c r="EN9" s="9">
        <f>'ANEXA 40 a'!E326+'ANEXA 40 a'!E354</f>
        <v>0</v>
      </c>
      <c r="EO9" s="9">
        <f>'ANEXA 40 a'!E359+'ANEXA 40 a'!E364</f>
        <v>0</v>
      </c>
      <c r="EP9" s="234">
        <f>EL9+EM9-EN9-EO9</f>
        <v>0</v>
      </c>
      <c r="EQ9" s="9">
        <f>'01'!D81</f>
        <v>0</v>
      </c>
      <c r="ER9" s="9">
        <f>'ANEXA 40 a'!D416</f>
        <v>0</v>
      </c>
      <c r="ES9" s="234">
        <f>EQ9-ER9</f>
        <v>0</v>
      </c>
      <c r="ET9" s="9">
        <f>'01'!E81</f>
        <v>0</v>
      </c>
      <c r="EU9" s="9">
        <f>'ANEXA 40 a'!E416</f>
        <v>0</v>
      </c>
      <c r="EV9" s="234">
        <f>ET9-EU9</f>
        <v>0</v>
      </c>
      <c r="EW9" s="9">
        <f>'01'!D83</f>
        <v>342218</v>
      </c>
      <c r="EX9" s="9">
        <f>'ANEXA 40 a'!D417</f>
        <v>342218</v>
      </c>
      <c r="EY9" s="234">
        <f>EW9-EX9</f>
        <v>0</v>
      </c>
      <c r="EZ9" s="9">
        <f>'01'!E83</f>
        <v>342878</v>
      </c>
      <c r="FA9" s="9">
        <f>'ANEXA 40 a'!E417</f>
        <v>342878</v>
      </c>
      <c r="FB9" s="234">
        <f>EZ9-FA9</f>
        <v>0</v>
      </c>
      <c r="FC9" s="9">
        <f>'01'!D59</f>
        <v>0</v>
      </c>
      <c r="FD9" s="9">
        <f>'ANEXA 40 a'!D334+'ANEXA 40 a'!D376</f>
        <v>0</v>
      </c>
      <c r="FE9" s="9">
        <f>'ANEXA 40 a'!D385</f>
        <v>0</v>
      </c>
      <c r="FF9" s="234">
        <f>FC9-FD9-FE9</f>
        <v>0</v>
      </c>
      <c r="FG9" s="9">
        <f>'01'!E59</f>
        <v>0</v>
      </c>
      <c r="FH9" s="9">
        <f>'ANEXA 40 a'!E334+'ANEXA 40 a'!E376</f>
        <v>0</v>
      </c>
      <c r="FI9" s="9">
        <f>'ANEXA 40 a'!E385</f>
        <v>0</v>
      </c>
      <c r="FJ9" s="235">
        <f>FG9-(FH9+FI9)</f>
        <v>0</v>
      </c>
      <c r="FK9" s="9">
        <f>'01'!D61</f>
        <v>0</v>
      </c>
      <c r="FL9" s="9">
        <f>'ANEXA 40 a'!D436</f>
        <v>0</v>
      </c>
      <c r="FM9" s="234">
        <f>FK9-FL9</f>
        <v>0</v>
      </c>
      <c r="FN9" s="9">
        <f>'01'!E61</f>
        <v>0</v>
      </c>
      <c r="FO9" s="9">
        <f>'ANEXA 40 a'!E436</f>
        <v>0</v>
      </c>
      <c r="FP9" s="235">
        <f>FN9-FO9</f>
        <v>0</v>
      </c>
      <c r="FQ9" s="9">
        <f>'01'!D87</f>
        <v>0</v>
      </c>
      <c r="FR9" s="9">
        <f>'ANEXA 40 a'!D440</f>
        <v>0</v>
      </c>
      <c r="FS9" s="234">
        <f>FQ9-FR9</f>
        <v>0</v>
      </c>
      <c r="FT9" s="9">
        <f>'01'!E87</f>
        <v>0</v>
      </c>
      <c r="FU9" s="9">
        <f>'ANEXA 40 a'!E440</f>
        <v>0</v>
      </c>
      <c r="FV9" s="235">
        <f>FT9-FU9</f>
        <v>0</v>
      </c>
      <c r="FW9" s="12">
        <f>'01'!D90</f>
        <v>-247034626</v>
      </c>
      <c r="FX9" s="12">
        <f>'01'!D103</f>
        <v>-247034626</v>
      </c>
      <c r="FY9" s="237">
        <f>FW9-FX9</f>
        <v>0</v>
      </c>
      <c r="FZ9" s="12">
        <f>'01'!E90</f>
        <v>-191621844</v>
      </c>
      <c r="GA9" s="12">
        <f>'01'!E103</f>
        <v>-191621844</v>
      </c>
      <c r="GB9" s="237">
        <f>FZ9-GA9</f>
        <v>0</v>
      </c>
    </row>
    <row r="10" spans="121:124" ht="12.75">
      <c r="DQ10" s="19"/>
      <c r="DR10" s="19"/>
      <c r="DS10" s="19"/>
      <c r="DT10" s="19"/>
    </row>
    <row r="13" spans="49:184" ht="12.75">
      <c r="AW13" s="14"/>
      <c r="AX13" s="14"/>
      <c r="AY13" s="14"/>
      <c r="AZ13" s="14"/>
      <c r="BA13" s="14"/>
      <c r="BB13" s="14"/>
      <c r="DP13" s="14"/>
      <c r="EA13" s="14"/>
      <c r="EB13" s="14"/>
      <c r="EC13" s="14"/>
      <c r="ED13" s="14"/>
      <c r="EE13" s="14"/>
      <c r="EF13" s="14"/>
      <c r="EI13" s="11"/>
      <c r="EJ13" s="11"/>
      <c r="EK13" s="11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Y13" s="14"/>
      <c r="GB13" s="14"/>
    </row>
    <row r="14" spans="49:184" ht="12.75">
      <c r="AW14" s="14"/>
      <c r="AX14" s="14"/>
      <c r="AY14" s="14"/>
      <c r="AZ14" s="14"/>
      <c r="BA14" s="14"/>
      <c r="BB14" s="14"/>
      <c r="DP14" s="14"/>
      <c r="EA14" s="14"/>
      <c r="EB14" s="14"/>
      <c r="EC14" s="14"/>
      <c r="ED14" s="14"/>
      <c r="EE14" s="14"/>
      <c r="EF14" s="14"/>
      <c r="EI14" s="11"/>
      <c r="EJ14" s="11"/>
      <c r="EK14" s="11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Y14" s="14"/>
      <c r="GB14" s="14"/>
    </row>
    <row r="15" spans="49:184" ht="12.75">
      <c r="AW15" s="14"/>
      <c r="AX15" s="14"/>
      <c r="AY15" s="14"/>
      <c r="AZ15" s="14"/>
      <c r="BA15" s="14"/>
      <c r="BB15" s="14"/>
      <c r="DP15" s="14"/>
      <c r="EA15" s="14"/>
      <c r="EB15" s="14"/>
      <c r="EC15" s="14"/>
      <c r="ED15" s="14"/>
      <c r="EE15" s="14"/>
      <c r="EF15" s="14"/>
      <c r="EI15" s="11"/>
      <c r="EJ15" s="11"/>
      <c r="EK15" s="11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Y15" s="14"/>
      <c r="GB15" s="14"/>
    </row>
    <row r="16" spans="68:150" ht="12.75">
      <c r="BP16" s="19"/>
      <c r="ET16" s="21"/>
    </row>
    <row r="17" spans="68:132" ht="12.75">
      <c r="BP17" s="19"/>
      <c r="EB17" s="21"/>
    </row>
    <row r="19" ht="12.75">
      <c r="EM19" s="21"/>
    </row>
    <row r="20" ht="12.75">
      <c r="EM20" s="21"/>
    </row>
    <row r="22" spans="85:86" ht="12.75">
      <c r="CG22" s="19"/>
      <c r="CH22" s="19"/>
    </row>
    <row r="37" ht="12.75">
      <c r="AH37" s="19"/>
    </row>
  </sheetData>
  <sheetProtection/>
  <mergeCells count="184">
    <mergeCell ref="FK6:FK7"/>
    <mergeCell ref="FL6:FL7"/>
    <mergeCell ref="FM6:FM7"/>
    <mergeCell ref="FN6:FN7"/>
    <mergeCell ref="FO6:FO7"/>
    <mergeCell ref="FR6:FR7"/>
    <mergeCell ref="FS6:FS7"/>
    <mergeCell ref="FY6:FY7"/>
    <mergeCell ref="FW6:FW7"/>
    <mergeCell ref="FX6:FX7"/>
    <mergeCell ref="FT6:FT7"/>
    <mergeCell ref="FU6:FU7"/>
    <mergeCell ref="FZ6:FZ7"/>
    <mergeCell ref="GA6:GA7"/>
    <mergeCell ref="GB6:GB7"/>
    <mergeCell ref="FG6:FG7"/>
    <mergeCell ref="FH6:FH7"/>
    <mergeCell ref="FI6:FI7"/>
    <mergeCell ref="FJ6:FJ7"/>
    <mergeCell ref="FV6:FV7"/>
    <mergeCell ref="FP6:FP7"/>
    <mergeCell ref="FQ6:FQ7"/>
    <mergeCell ref="FC6:FC7"/>
    <mergeCell ref="FD6:FD7"/>
    <mergeCell ref="FE6:FE7"/>
    <mergeCell ref="FF6:FF7"/>
    <mergeCell ref="EY6:EY7"/>
    <mergeCell ref="EZ6:EZ7"/>
    <mergeCell ref="FA6:FA7"/>
    <mergeCell ref="FB6:FB7"/>
    <mergeCell ref="EU6:EU7"/>
    <mergeCell ref="EV6:EV7"/>
    <mergeCell ref="EW6:EW7"/>
    <mergeCell ref="EX6:EX7"/>
    <mergeCell ref="EQ6:EQ7"/>
    <mergeCell ref="ER6:ER7"/>
    <mergeCell ref="ES6:ES7"/>
    <mergeCell ref="ET6:ET7"/>
    <mergeCell ref="EM6:EM7"/>
    <mergeCell ref="EN6:EN7"/>
    <mergeCell ref="EO6:EO7"/>
    <mergeCell ref="EP6:EP7"/>
    <mergeCell ref="DN6:DN7"/>
    <mergeCell ref="DO6:DO7"/>
    <mergeCell ref="EL6:EL7"/>
    <mergeCell ref="EA6:EA7"/>
    <mergeCell ref="EB6:EB7"/>
    <mergeCell ref="EC6:EC7"/>
    <mergeCell ref="DV6:DV7"/>
    <mergeCell ref="DW6:DW7"/>
    <mergeCell ref="DX6:DX7"/>
    <mergeCell ref="DR6:DR7"/>
    <mergeCell ref="DB6:DB7"/>
    <mergeCell ref="CS6:CS7"/>
    <mergeCell ref="CT6:CT7"/>
    <mergeCell ref="DH6:DH7"/>
    <mergeCell ref="DM6:DM7"/>
    <mergeCell ref="DK6:DK7"/>
    <mergeCell ref="DL6:DL7"/>
    <mergeCell ref="DE6:DE7"/>
    <mergeCell ref="DF6:DF7"/>
    <mergeCell ref="DC6:DC7"/>
    <mergeCell ref="CM6:CM7"/>
    <mergeCell ref="CY6:CY7"/>
    <mergeCell ref="CZ6:CZ7"/>
    <mergeCell ref="CW6:CW7"/>
    <mergeCell ref="CP6:CP7"/>
    <mergeCell ref="DA6:DA7"/>
    <mergeCell ref="CN6:CN7"/>
    <mergeCell ref="CO6:CO7"/>
    <mergeCell ref="CV6:CV7"/>
    <mergeCell ref="BZ6:BZ7"/>
    <mergeCell ref="CA6:CA7"/>
    <mergeCell ref="BQ6:BQ7"/>
    <mergeCell ref="CB6:CB7"/>
    <mergeCell ref="BV6:BV7"/>
    <mergeCell ref="BJ6:BJ7"/>
    <mergeCell ref="BW6:BW7"/>
    <mergeCell ref="BX6:BX7"/>
    <mergeCell ref="BY6:BY7"/>
    <mergeCell ref="BI6:BI7"/>
    <mergeCell ref="AU6:AU7"/>
    <mergeCell ref="AV6:AV7"/>
    <mergeCell ref="BG6:BG7"/>
    <mergeCell ref="AX6:AX7"/>
    <mergeCell ref="AY6:AY7"/>
    <mergeCell ref="AZ6:AZ7"/>
    <mergeCell ref="BE6:BE7"/>
    <mergeCell ref="AT6:AT7"/>
    <mergeCell ref="BH6:BH7"/>
    <mergeCell ref="BF6:BF7"/>
    <mergeCell ref="BA6:BA7"/>
    <mergeCell ref="BB6:BB7"/>
    <mergeCell ref="BD6:BD7"/>
    <mergeCell ref="BC6:BC7"/>
    <mergeCell ref="AW6:AW7"/>
    <mergeCell ref="AP6:AP7"/>
    <mergeCell ref="AQ6:AQ7"/>
    <mergeCell ref="AR6:AR7"/>
    <mergeCell ref="AS6:AS7"/>
    <mergeCell ref="AL6:AL7"/>
    <mergeCell ref="AM6:AM7"/>
    <mergeCell ref="AN6:AN7"/>
    <mergeCell ref="AO6:AO7"/>
    <mergeCell ref="AH6:AH7"/>
    <mergeCell ref="AI6:AI7"/>
    <mergeCell ref="AJ6:AJ7"/>
    <mergeCell ref="AK6:AK7"/>
    <mergeCell ref="AD6:AD7"/>
    <mergeCell ref="AE6:AE7"/>
    <mergeCell ref="AF6:AF7"/>
    <mergeCell ref="AG6:AG7"/>
    <mergeCell ref="S6:S7"/>
    <mergeCell ref="T6:T7"/>
    <mergeCell ref="U6:U7"/>
    <mergeCell ref="V6:V7"/>
    <mergeCell ref="I6:I7"/>
    <mergeCell ref="J6:J7"/>
    <mergeCell ref="Q6:Q7"/>
    <mergeCell ref="R6:R7"/>
    <mergeCell ref="P6:P7"/>
    <mergeCell ref="L6:L7"/>
    <mergeCell ref="O6:O7"/>
    <mergeCell ref="N6:N7"/>
    <mergeCell ref="M6:M7"/>
    <mergeCell ref="K6:K7"/>
    <mergeCell ref="A6:A7"/>
    <mergeCell ref="B6:B7"/>
    <mergeCell ref="C6:C7"/>
    <mergeCell ref="D6:D7"/>
    <mergeCell ref="E6:E7"/>
    <mergeCell ref="F6:F7"/>
    <mergeCell ref="G6:G7"/>
    <mergeCell ref="H6:H7"/>
    <mergeCell ref="DY6:DY7"/>
    <mergeCell ref="DZ6:DZ7"/>
    <mergeCell ref="DD6:DD7"/>
    <mergeCell ref="DQ6:DQ7"/>
    <mergeCell ref="DT6:DT7"/>
    <mergeCell ref="DU6:DU7"/>
    <mergeCell ref="DS6:DS7"/>
    <mergeCell ref="DG6:DG7"/>
    <mergeCell ref="DI6:DI7"/>
    <mergeCell ref="DJ6:DJ7"/>
    <mergeCell ref="W6:W7"/>
    <mergeCell ref="AC6:AC7"/>
    <mergeCell ref="CC6:CC7"/>
    <mergeCell ref="CD6:CD7"/>
    <mergeCell ref="X6:X7"/>
    <mergeCell ref="Y6:Y7"/>
    <mergeCell ref="Z6:Z7"/>
    <mergeCell ref="BP6:BP7"/>
    <mergeCell ref="AA6:AA7"/>
    <mergeCell ref="AB6:AB7"/>
    <mergeCell ref="EI6:EI7"/>
    <mergeCell ref="EJ6:EJ7"/>
    <mergeCell ref="EK6:EK7"/>
    <mergeCell ref="BR6:BR7"/>
    <mergeCell ref="BS6:BS7"/>
    <mergeCell ref="BT6:BT7"/>
    <mergeCell ref="BU6:BU7"/>
    <mergeCell ref="EE6:EE7"/>
    <mergeCell ref="EF6:EF7"/>
    <mergeCell ref="EG6:EG7"/>
    <mergeCell ref="EH6:EH7"/>
    <mergeCell ref="ED6:ED7"/>
    <mergeCell ref="BK6:BK7"/>
    <mergeCell ref="BL6:BL7"/>
    <mergeCell ref="BM6:BM7"/>
    <mergeCell ref="BN6:BN7"/>
    <mergeCell ref="BO6:BO7"/>
    <mergeCell ref="DP6:DP7"/>
    <mergeCell ref="CU6:CU7"/>
    <mergeCell ref="CX6:CX7"/>
    <mergeCell ref="CR6:CR7"/>
    <mergeCell ref="CK6:CK7"/>
    <mergeCell ref="CL6:CL7"/>
    <mergeCell ref="CE6:CE7"/>
    <mergeCell ref="CJ6:CJ7"/>
    <mergeCell ref="CF6:CF7"/>
    <mergeCell ref="CG6:CG7"/>
    <mergeCell ref="CI6:CI7"/>
    <mergeCell ref="CH6:CH7"/>
    <mergeCell ref="CQ6:CQ7"/>
  </mergeCells>
  <printOptions/>
  <pageMargins left="0.22" right="0.2" top="1" bottom="1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Tatiana.Apostoaie</cp:lastModifiedBy>
  <cp:lastPrinted>2016-01-25T17:24:05Z</cp:lastPrinted>
  <dcterms:created xsi:type="dcterms:W3CDTF">2006-02-06T08:35:47Z</dcterms:created>
  <dcterms:modified xsi:type="dcterms:W3CDTF">2016-01-25T17:54:02Z</dcterms:modified>
  <cp:category/>
  <cp:version/>
  <cp:contentType/>
  <cp:contentStatus/>
</cp:coreProperties>
</file>